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tushkovb\Desktop\Раскрытие информации по передаче\_01.04.2022\"/>
    </mc:Choice>
  </mc:AlternateContent>
  <bookViews>
    <workbookView xWindow="0" yWindow="0" windowWidth="25200" windowHeight="12000"/>
  </bookViews>
  <sheets>
    <sheet name="Лист1" sheetId="1" r:id="rId1"/>
    <sheet name="расшифровки" sheetId="2" r:id="rId2"/>
  </sheets>
  <definedNames>
    <definedName name="_xlnm.Print_Area" localSheetId="0">Лист1!$A$1:$BL$142</definedName>
    <definedName name="_xlnm.Print_Area" localSheetId="1">расшифровки!$A$1:$F$41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85" i="1" l="1"/>
  <c r="E35" i="2" l="1"/>
  <c r="E26" i="2" s="1"/>
  <c r="D35" i="2"/>
  <c r="D26" i="2" s="1"/>
  <c r="D23" i="2"/>
  <c r="E19" i="2"/>
  <c r="D19" i="2"/>
  <c r="E10" i="2"/>
  <c r="D10" i="2"/>
  <c r="D7" i="2" s="1"/>
  <c r="D6" i="2" s="1"/>
  <c r="E7" i="2" l="1"/>
  <c r="AW114" i="1"/>
  <c r="AN114" i="1"/>
  <c r="AW104" i="1"/>
  <c r="AN104" i="1"/>
  <c r="AW94" i="1"/>
  <c r="AN94" i="1"/>
  <c r="AW72" i="1"/>
  <c r="AN72" i="1"/>
  <c r="AW70" i="1"/>
  <c r="AN70" i="1"/>
  <c r="AW67" i="1"/>
  <c r="AW64" i="1" s="1"/>
  <c r="AW53" i="1"/>
  <c r="AN53" i="1"/>
  <c r="AW38" i="1"/>
  <c r="AN38" i="1"/>
  <c r="AW32" i="1"/>
  <c r="AN32" i="1"/>
  <c r="AW21" i="1"/>
  <c r="AW19" i="1" s="1"/>
  <c r="AN21" i="1"/>
  <c r="AN19" i="1"/>
  <c r="AN17" i="1"/>
  <c r="AW17" i="1" l="1"/>
  <c r="E6" i="2"/>
</calcChain>
</file>

<file path=xl/sharedStrings.xml><?xml version="1.0" encoding="utf-8"?>
<sst xmlns="http://schemas.openxmlformats.org/spreadsheetml/2006/main" count="419" uniqueCount="291">
  <si>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</si>
  <si>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</si>
  <si>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</si>
  <si>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</si>
  <si>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</si>
  <si>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</si>
  <si>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</si>
  <si>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Наименование организации:</t>
  </si>
  <si>
    <t>филиал ПАО "Россети Юг" - "Ростовэнерго"</t>
  </si>
  <si>
    <t>ИНН:</t>
  </si>
  <si>
    <t>6164266561</t>
  </si>
  <si>
    <t>КПП:</t>
  </si>
  <si>
    <t>616402001</t>
  </si>
  <si>
    <t>Долгосрочный период регулирования:</t>
  </si>
  <si>
    <t>2018</t>
  </si>
  <si>
    <t>—</t>
  </si>
  <si>
    <t>2022</t>
  </si>
  <si>
    <t>гг.</t>
  </si>
  <si>
    <t>№ п/п</t>
  </si>
  <si>
    <t>Показатель</t>
  </si>
  <si>
    <t>Ед. изм.</t>
  </si>
  <si>
    <t>2021 год</t>
  </si>
  <si>
    <r>
      <t>Примечание</t>
    </r>
    <r>
      <rPr>
        <vertAlign val="superscript"/>
        <sz val="12"/>
        <rFont val="Times New Roman"/>
        <family val="1"/>
        <charset val="204"/>
      </rPr>
      <t>3</t>
    </r>
  </si>
  <si>
    <r>
      <t>план</t>
    </r>
    <r>
      <rPr>
        <vertAlign val="superscript"/>
        <sz val="12"/>
        <rFont val="Times New Roman"/>
        <family val="1"/>
        <charset val="204"/>
      </rPr>
      <t>1</t>
    </r>
  </si>
  <si>
    <r>
      <t>факт</t>
    </r>
    <r>
      <rPr>
        <vertAlign val="superscript"/>
        <sz val="12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</si>
  <si>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</si>
  <si>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</si>
  <si>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</si>
  <si>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</si>
  <si>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</si>
  <si>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</si>
  <si>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 (далее - НВВ)</t>
  </si>
  <si>
    <t>1.1</t>
  </si>
  <si>
    <t>Подконтрольные (операционные) расходы,</t>
  </si>
  <si>
    <t>включенные в НВВ</t>
  </si>
  <si>
    <t>1.1.1</t>
  </si>
  <si>
    <t>Материальные расходы, всего</t>
  </si>
  <si>
    <t>1.1.1.1</t>
  </si>
  <si>
    <t>в том числе на сырье, материалы, запасные</t>
  </si>
  <si>
    <t>Снижение произошло из-за несвоевременной поставки материалов в период неблагоприятной эпидемиологической ситуации, связанной с распространением новой коронавирусной инфекции (COVID-19), а также за счет оптимизации расходов (экономия ввиду проведения закупочных процедур).</t>
  </si>
  <si>
    <t>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</si>
  <si>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</si>
  <si>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</si>
  <si>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</si>
  <si>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производст-</t>
  </si>
  <si>
    <t>Экономия обусловлена выполнением большей части ремонтной программы хоз.способом, а так же экономией ввиду проведения закупочных процедур.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</si>
  <si>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</si>
  <si>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</si>
  <si>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</si>
  <si>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</si>
  <si>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</si>
  <si>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</si>
  <si>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</si>
  <si>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</si>
  <si>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</t>
  </si>
  <si>
    <t>1.1.3.1</t>
  </si>
  <si>
    <t>в том числе прибыль на социальное развитие (включая социальные выплаты)</t>
  </si>
  <si>
    <t>При тарифном регулировании заявленные Обществом расходы, предусмотренные Коллективным договором, учтены не в полном объеме.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</si>
  <si>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</si>
  <si>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</si>
  <si>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</si>
  <si>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vertAlign val="superscript"/>
        <sz val="12"/>
        <rFont val="Times New Roman"/>
        <family val="1"/>
        <charset val="204"/>
      </rPr>
      <t>4</t>
    </r>
  </si>
  <si>
    <t>Комментарии на листе "Расшифровки"</t>
  </si>
  <si>
    <t>1.1.4.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</si>
  <si>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</si>
  <si>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</si>
  <si>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</si>
  <si>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1.2</t>
  </si>
  <si>
    <t>Неподконтрольные расходы, включенные</t>
  </si>
  <si>
    <t>в НВВ, всего  *</t>
  </si>
  <si>
    <t>1.2.1</t>
  </si>
  <si>
    <t>Оплата услуг ПАО «ФСК ЕЭС»</t>
  </si>
  <si>
    <t>1.2.2</t>
  </si>
  <si>
    <t>Расходы на оплату технологического присоединения к сетям смежной сетевой организации</t>
  </si>
  <si>
    <t>План не утверждается. При тарифном регулировании рассматриваются и учитываются фактические расходы по исполненным договорам технологического присоединения к сетям смежной сетевой организации.</t>
  </si>
  <si>
    <t>1.2.3</t>
  </si>
  <si>
    <t>Плата за аренду имущества</t>
  </si>
  <si>
    <t>Статья включает в себя расходы по аренде имущества и расходы по арендной плате за землю. Расходы согласно заключенным договорам аренды.</t>
  </si>
  <si>
    <t>1.2.4</t>
  </si>
  <si>
    <t>Отчисления на социальные нужды</t>
  </si>
  <si>
    <t>1.2.5.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</si>
  <si>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</si>
  <si>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</si>
  <si>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</si>
  <si>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</si>
  <si>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</si>
  <si>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</si>
  <si>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</si>
  <si>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В соответствии с налоговой декларацией, текущий налог на прибыль отнесенный в соответствии с законодательством на вид деятельности "передача электроэнергии".</t>
  </si>
  <si>
    <t>1.2.9</t>
  </si>
  <si>
    <t>Прочие налоги</t>
  </si>
  <si>
    <t>Отклонение в основном связано с ростом затрат по налогу на имущество согласно решению МИ ФНС России по крупнейшим налогоплательщикам № 4 от 06 февраля 2019г. №03-1-29/1/5</t>
  </si>
  <si>
    <t>1.2.10</t>
  </si>
  <si>
    <t>Расходы сетевой организации, связанные с осу-</t>
  </si>
  <si>
    <t>Факт отражает исполнение договоров на технологическое присоединение по льготным категориям заявителей, заключенных в предыдущих периодах. Рост выпадающих доходов сетевой организации связан с необходимостью установки приборов учета электрической энергии (мощности) в рамках исполнения ФЗ №522-ФЗ и с тем, что в состав платы за технологическое присоединение энергопринимающих устройств максимальной мощностью не более чем 150 кВт не включаются расходы связанные со строительством "последней мили".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</si>
  <si>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</si>
  <si>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</si>
  <si>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</si>
  <si>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</si>
  <si>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</si>
  <si>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</si>
  <si>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План учитывает фактические данные за три предыдущих года, а факт отражает отчетный год. Существует снижение спроса на технологическое присоединение по категории заявителей максимальной мощностью, не превышающей 15 кВт включительно.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</si>
  <si>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</si>
  <si>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</si>
  <si>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</si>
  <si>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</si>
  <si>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</si>
  <si>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</si>
  <si>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</si>
  <si>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</si>
  <si>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</si>
  <si>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</si>
  <si>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</si>
  <si>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 (с расшифровкой)</t>
  </si>
  <si>
    <t>По факту отражено сальдо прочих расходов из прибыли и прочих доходов в соответствии с управленческим учетом. Расшифровка приведена отдельно.</t>
  </si>
  <si>
    <t>1.3.</t>
  </si>
  <si>
    <t>Недополученный по независящим причинам доход (+) / избыток средств, полученный в предыдущем периоде регулирования (–)</t>
  </si>
  <si>
    <t>По факту отражен финансовый результат за 2021 год с учетом расходов на льготное технологическое присоединение, сальдо прочих расходов и доходов и налога на прибыль по управленческому отчету. По плану - принятые корректировки НВВ и возврат накопленного сглаживания.</t>
  </si>
  <si>
    <t>Корректировка по показателям надежности и качества</t>
  </si>
  <si>
    <t>Чистая прибыль (управленческий отчет)</t>
  </si>
  <si>
    <t>Корректировка НВВ по факту 2019 года</t>
  </si>
  <si>
    <t>прочие расходы 149678,6325 т.р. + (налог на прибыль по УО-налог по Деклар.)</t>
  </si>
  <si>
    <t>Возврат сглаживания</t>
  </si>
  <si>
    <t>выпадающие доходы по ТПП + ТПП к ФСК ЕЭС</t>
  </si>
  <si>
    <t>корректировка по исполнению/неисполнению ИПР последнего завершенного периода</t>
  </si>
  <si>
    <t>прочие доходы</t>
  </si>
  <si>
    <t>корректировка по экономии потерь э/э</t>
  </si>
  <si>
    <t>II</t>
  </si>
  <si>
    <t>Справочно: расходы на ремонт, всего</t>
  </si>
  <si>
    <t>Экономия обусловлена выполнением большей части ремонтной программы хоз.способом и экономией ввиду проведения закупочных процедур. В полном объеме выполнен комплекс мер по техническому обслуживанию и ремонту электрических сетей, мероприятия по повышению надёжности, целевые программы модернизации и замены оборудования, что позволило обеспечить готовность электрических сетей к работе в условиях максимальных нагрузок и получить паспорт готовности к работе в осенне-зимний период 2021-2022 гг.</t>
  </si>
  <si>
    <t>(пункт 1.1.1.2+пункт 1.1.2.1+пункт 1.1.1.3.1)</t>
  </si>
  <si>
    <t>III</t>
  </si>
  <si>
    <t>Необходимая валовая выручка на оплату технологического расхода (потерь) электроэнергии</t>
  </si>
  <si>
    <t>Экономия расходов сложилась за счет реализации утвержденной в Обществе Программы мероприятий по снижению потерь электрической энергии в сетевом комплексе ПАО «Россети Юг»</t>
  </si>
  <si>
    <t>Объем технологических потерь</t>
  </si>
  <si>
    <t>МВт·ч</t>
  </si>
  <si>
    <t>В результате реализации мероприятий "Модернизация систем учета электроэнергии (реализация энергосервисных контрактов)" фактический процент потерь составил 7,76% при утвержденном нормативе 8,58%.</t>
  </si>
  <si>
    <t>Цена покупки электрической энергии сетевой</t>
  </si>
  <si>
    <t>руб/МВтч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</si>
  <si>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</si>
  <si>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</si>
  <si>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</si>
  <si>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</si>
  <si>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</si>
  <si>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</si>
  <si>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</si>
  <si>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</si>
  <si>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</si>
  <si>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 *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</si>
  <si>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</si>
  <si>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</si>
  <si>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</si>
  <si>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</si>
  <si>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</si>
  <si>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уровне напряжения ВН</t>
  </si>
  <si>
    <t>2.2</t>
  </si>
  <si>
    <t>подстанций на уровне напряжения СН1</t>
  </si>
  <si>
    <t>2.3</t>
  </si>
  <si>
    <t>подстанций на уровне напряжения СН2</t>
  </si>
  <si>
    <t>2.4</t>
  </si>
  <si>
    <t>подстанций на уровне напряжения НН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</si>
  <si>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</si>
  <si>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</si>
  <si>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</si>
  <si>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</si>
  <si>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</si>
  <si>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</si>
  <si>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уровне напряжения ВН</t>
  </si>
  <si>
    <t>3.2</t>
  </si>
  <si>
    <t>линиям электропередач на уровне напряжения СН1</t>
  </si>
  <si>
    <t>3.3</t>
  </si>
  <si>
    <t>линиям электропередач на уровне напряжения СН2</t>
  </si>
  <si>
    <t>3.4</t>
  </si>
  <si>
    <t>линиям электропередач на уровне напряжения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</si>
  <si>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</si>
  <si>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</si>
  <si>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</si>
  <si>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</si>
  <si>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</si>
  <si>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уровне напряжения ВН</t>
  </si>
  <si>
    <t>4.2</t>
  </si>
  <si>
    <t>по подстанциям на уровне напряжения СН1</t>
  </si>
  <si>
    <t>4.3</t>
  </si>
  <si>
    <t>по подстанциям на уровне напряжения СН2</t>
  </si>
  <si>
    <t>4.4</t>
  </si>
  <si>
    <t>по подстанциям на уровне напряжения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</si>
  <si>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</si>
  <si>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</si>
  <si>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</si>
  <si>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</si>
  <si>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</si>
  <si>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уровне напряжения ВН</t>
  </si>
  <si>
    <t>5.2</t>
  </si>
  <si>
    <t>на уровне напряжения СН1</t>
  </si>
  <si>
    <t>5.3</t>
  </si>
  <si>
    <t>на уровне напряжения СН2</t>
  </si>
  <si>
    <t>5.4</t>
  </si>
  <si>
    <t>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</si>
  <si>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</si>
  <si>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</si>
  <si>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</si>
  <si>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</si>
  <si>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</si>
  <si>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Ввод новых объектов в целях исполнения обязательств по договорам технологического присоединения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</si>
  <si>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</si>
  <si>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</si>
  <si>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</si>
  <si>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</si>
  <si>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</si>
  <si>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</si>
  <si>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Утвержден постановлением РСТ РО от 28.11.2019 №57/4</t>
  </si>
  <si>
    <t>электрической энергии, установленный</t>
  </si>
  <si>
    <r>
      <t>Минэнерго России</t>
    </r>
    <r>
      <rPr>
        <vertAlign val="superscript"/>
        <sz val="12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</si>
  <si>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</si>
  <si>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* указано максимальное за год число точек поставки потребителей услуг сетевой организации</t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</si>
  <si>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</si>
  <si>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</si>
  <si>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</si>
  <si>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</si>
  <si>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Расшифровка п. 1.1.3.3. "Прочие расходы"</t>
  </si>
  <si>
    <t xml:space="preserve">№ п.п. </t>
  </si>
  <si>
    <t>Примечание</t>
  </si>
  <si>
    <t>План</t>
  </si>
  <si>
    <t>Факт</t>
  </si>
  <si>
    <t>Прочие расходы всего, в том числе:</t>
  </si>
  <si>
    <t>1.</t>
  </si>
  <si>
    <t>Оплата работ и услуг сторонних организаций непроизводственного характера, всего, в том числе:</t>
  </si>
  <si>
    <t>При тарифном регулировании заявленные Обществом расходы учтены не в полном объеме</t>
  </si>
  <si>
    <t>1.1.</t>
  </si>
  <si>
    <t>Услуги связи</t>
  </si>
  <si>
    <t>При тарифном регулировании заявленные Обществом расходы учтены не в полном объеме, рост затрат по вневедомственной охране связан с увеличением количества введенных электросетевых объектов, требующих соответсвующей охраны.</t>
  </si>
  <si>
    <t>1.2.</t>
  </si>
  <si>
    <t>Расходы на услуги вневедомственной охраны и коммунального хозяйства</t>
  </si>
  <si>
    <t>1.4.</t>
  </si>
  <si>
    <t>Прочие услуги сторонних организаций</t>
  </si>
  <si>
    <t>Расходы на аудиторские и консультационные услуги</t>
  </si>
  <si>
    <t>Услуги ПАО "Россети"</t>
  </si>
  <si>
    <t>Расходы на юридические и информационные услуги</t>
  </si>
  <si>
    <t>2.</t>
  </si>
  <si>
    <t>Расходы на командировки и представительские</t>
  </si>
  <si>
    <t>При тарифном регулировании заявленные Обществом расходы учтены не в полном объеме, также рост затрат связан с ростом тарифов на проезд воздушным и железнодорожным транспортом.</t>
  </si>
  <si>
    <t>3.</t>
  </si>
  <si>
    <t>Расходы на подготовку кадров</t>
  </si>
  <si>
    <t>Рост затрат связан с производственной необходимостью дополнительного обучения персонала, в том числе с целью исполнения требований Федерального закона от 27.12.2018 № 522-ФЗ; работников, выполняющих и организующих работы на высоте; обучение по программе профессиональной подготовки «Вальщик леса», а также необходимостью профессиональной подготовки персонала с целью обеспечения соответствия работников профессиональным стандартам.</t>
  </si>
  <si>
    <t>4.</t>
  </si>
  <si>
    <t>Расходы на обеспечение нормальных условий труда и мер по технике безопасности</t>
  </si>
  <si>
    <t>5.</t>
  </si>
  <si>
    <t>Расходы на страхование</t>
  </si>
  <si>
    <t>При тарифном регулировании заявленные Обществом расходы по ДМС, КАСКО исключены в полном объеме</t>
  </si>
  <si>
    <t>6.</t>
  </si>
  <si>
    <t>Теплоэнергия</t>
  </si>
  <si>
    <t>Рост тарифов на тепловую энергию</t>
  </si>
  <si>
    <t>7.</t>
  </si>
  <si>
    <t>Другие прочие расходы, в том числе расходы на электроэнергию на хоз.нужды</t>
  </si>
  <si>
    <t>тыс.руб.</t>
  </si>
  <si>
    <t>Расшифровка п. 1.2.12 "Прочие неподконтрольные расходы"</t>
  </si>
  <si>
    <t xml:space="preserve"> Прочие неподконтрольные всего, в том числе:</t>
  </si>
  <si>
    <t>Услуги смежных сетевых компаний (ТСО)</t>
  </si>
  <si>
    <t>Проценты по кредитам банков</t>
  </si>
  <si>
    <t>Экономия возникла в связи с привлечением заемных средств в меньшем объеме от запланированного и под более низкую процентную ставку в 1 полугодии 2021 года, с целью снижения процентной нагрузки на Общество.</t>
  </si>
  <si>
    <t>Расходы по оплате услуг кредитных организаций</t>
  </si>
  <si>
    <t>Затраты, связанные с профилактикой новой коронавирусной инфекции (средства защиты, дератизация помещений, тестирование и т.д.)</t>
  </si>
  <si>
    <t>Чрезвычайные/непредвиденные затраты, связанные с профилактикой и предотвращением распространения новой коронавирусной инфекции (COVID-19) на территории Ростовской области.</t>
  </si>
  <si>
    <t>Расходы по созданию резервного фонда ПУ (расходы не капитального характера, на выполнение мероприятий  предусмотренных ФЗ № 522-ФЗ)</t>
  </si>
  <si>
    <t>Отклонение в связи с длительным сроком проведения торгово-закупочных процедур.</t>
  </si>
  <si>
    <t>Межевание земли, изготовление тех.паспартов на объекты недвижимости, установление охранных зон, расходы на гос.регистрацию прав на зем. участки</t>
  </si>
  <si>
    <t>В 2021 году в соответствии с главой V.7 Земельного кодекса РФ Общество активно применяет практику оформления прав на з/у под объектами электросетевого хозяйства путем установления публичного сервитута. Применение указанного правового института позволяет не формировать земельный участок, и, соответственно, не согласовывать границы участком со смежными землепользователями (в том числе в судебном порядке), что позволило существенно сократить  сроки выполнения работ и отразилось на объеме принятых по актам работ.</t>
  </si>
  <si>
    <t>Выплаты социального характера  - пенсионерам и сторонним лицам</t>
  </si>
  <si>
    <t>При тарифном регулировании заявленные Обществом расходы признаны экономически не обоснованными в целях тарифного регулирования</t>
  </si>
  <si>
    <t>8.</t>
  </si>
  <si>
    <t>Расходы на проведение собрания акционеров и выплаты членам СД</t>
  </si>
  <si>
    <t>9.</t>
  </si>
  <si>
    <t>Прочие расходы</t>
  </si>
  <si>
    <t>9.1.</t>
  </si>
  <si>
    <t>Расходы Членские взносы в НП и иные организации</t>
  </si>
  <si>
    <t>При тарифном регулировании заявленные Обществом расходы на членские взносы в НП ТСО и НП Совет Рынка исключены в полном объеме.</t>
  </si>
  <si>
    <t>9.2.</t>
  </si>
  <si>
    <t>Расходы по проведению технологического и ценового аудита проектов ИПР и отчетов об их реализации</t>
  </si>
  <si>
    <t>Оптимизация расходов (экономия ввиду проведения закупочных процедур).</t>
  </si>
  <si>
    <t>9.3.</t>
  </si>
  <si>
    <t xml:space="preserve">Расходы на формирование резерва по сомнительным долгам, в соответствии с пунктом 30 Основ ценообразования </t>
  </si>
  <si>
    <t>Изменения в Основы ценообразования внесены 30.12.2019г. Формирование резерва определяется в размере 1,5 % от выручки от оказания услуг по передаче электрической энергии "прямым" потребителям.</t>
  </si>
  <si>
    <t>9.4.</t>
  </si>
  <si>
    <t>Расходы на восстановление проектной документации по объектам основных средств, введенным в эксплуатацию в период до 2000г.</t>
  </si>
  <si>
    <t>Расходы понесены во исполнение Акта проверки Федеральной службы по экологическому, технологическому и атомному надзору от 12.04.2019 г. № 70-рп/А-2019</t>
  </si>
  <si>
    <t>9.5.</t>
  </si>
  <si>
    <t>Расходы Оценочное обязательство по налоговым рискам (налог на имущество)</t>
  </si>
  <si>
    <t>Необходимость данных расходов обусловлена неразрешенностью судебного спора между Обществом и налоговым органом дело № А40-204681/2019, в части налога на имущество - квалификация объектов низкого напряжения принятых на баланс (построенных) Обществом в период с 2014г по 2016г.</t>
  </si>
  <si>
    <t>9.6.</t>
  </si>
  <si>
    <t>Сальдо прочих расходов и прочих доходов</t>
  </si>
  <si>
    <t>Учитывают отчисления в оценочные резервы; убыток прошлых лет, выявленный в отчетном периоде; содержание социальной сферы за счет прибыли, фонд заработной платы непроизводственного характера 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</si>
</sst>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_-* #,##0.0000000000\ _р_._-;\-* #,##0.0000000000\ _р_._-;_-* &quot;-&quot;??\ _р_._-;_-@_-"/>
    <numFmt numFmtId="167" formatCode="_-* #,##0.00_р_._-;\-* #,##0.00_р_._-;_-* &quot;-&quot;??_р_.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2"/>
      <color theme="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3" tint="-0.249977111117893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  <font>
      <i/>
      <sz val="10"/>
      <color theme="3" tint="-0.249977111117893"/>
      <name val="Arial Cyr"/>
      <charset val="204"/>
    </font>
    <font>
      <sz val="10"/>
      <color theme="3" tint="-0.24997711111789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Arial Cyr"/>
      <charset val="204"/>
    </font>
    <font>
      <sz val="10"/>
      <name val="Helv"/>
    </font>
    <font>
      <sz val="10"/>
      <color theme="0"/>
      <name val="Arial Cyr"/>
      <charset val="204"/>
    </font>
    <font>
      <b/>
      <sz val="9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4" fillId="0" borderId="0"/>
    <xf numFmtId="0" fontId="26" fillId="0" borderId="16" applyBorder="0">
      <alignment horizontal="center" vertical="center" wrapText="1"/>
    </xf>
    <xf numFmtId="0" fontId="29" fillId="0" borderId="0"/>
    <xf numFmtId="0" fontId="30" fillId="0" borderId="0"/>
    <xf numFmtId="167" fontId="8" fillId="0" borderId="0" applyFont="0" applyFill="0" applyBorder="0" applyAlignment="0" applyProtection="0"/>
    <xf numFmtId="4" fontId="35" fillId="4" borderId="5" applyBorder="0">
      <alignment horizontal="right"/>
    </xf>
  </cellStyleXfs>
  <cellXfs count="39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166" fontId="9" fillId="2" borderId="0" xfId="1" applyNumberFormat="1" applyFont="1" applyFill="1" applyAlignment="1">
      <alignment vertical="center"/>
    </xf>
    <xf numFmtId="0" fontId="11" fillId="0" borderId="0" xfId="0" applyFont="1" applyAlignment="1"/>
    <xf numFmtId="49" fontId="5" fillId="3" borderId="8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11" fillId="0" borderId="0" xfId="0" applyFont="1" applyAlignment="1">
      <alignment vertical="center"/>
    </xf>
    <xf numFmtId="0" fontId="2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 vertical="center"/>
    </xf>
    <xf numFmtId="165" fontId="11" fillId="0" borderId="0" xfId="0" applyNumberFormat="1" applyFont="1" applyFill="1" applyAlignment="1"/>
    <xf numFmtId="0" fontId="0" fillId="0" borderId="0" xfId="0" applyFont="1"/>
    <xf numFmtId="165" fontId="0" fillId="0" borderId="0" xfId="0" applyNumberFormat="1"/>
    <xf numFmtId="0" fontId="25" fillId="0" borderId="0" xfId="0" applyFont="1" applyFill="1"/>
    <xf numFmtId="0" fontId="28" fillId="0" borderId="0" xfId="3" applyFont="1" applyBorder="1" applyAlignment="1">
      <alignment horizontal="center" vertical="center" wrapText="1"/>
    </xf>
    <xf numFmtId="0" fontId="28" fillId="0" borderId="0" xfId="4" applyFont="1" applyFill="1"/>
    <xf numFmtId="0" fontId="28" fillId="0" borderId="0" xfId="4" applyFont="1"/>
    <xf numFmtId="0" fontId="27" fillId="0" borderId="5" xfId="3" applyFont="1" applyBorder="1">
      <alignment horizontal="center" vertical="center" wrapText="1"/>
    </xf>
    <xf numFmtId="0" fontId="27" fillId="0" borderId="5" xfId="3" applyFont="1" applyBorder="1" applyAlignment="1">
      <alignment horizontal="left" vertical="center" wrapText="1"/>
    </xf>
    <xf numFmtId="0" fontId="31" fillId="0" borderId="5" xfId="5" applyNumberFormat="1" applyFont="1" applyBorder="1" applyAlignment="1">
      <alignment horizontal="center" vertical="center" wrapText="1"/>
    </xf>
    <xf numFmtId="165" fontId="31" fillId="0" borderId="5" xfId="0" applyNumberFormat="1" applyFont="1" applyBorder="1" applyAlignment="1">
      <alignment horizontal="center"/>
    </xf>
    <xf numFmtId="0" fontId="27" fillId="0" borderId="5" xfId="3" applyFont="1" applyBorder="1" applyAlignment="1">
      <alignment horizontal="center" vertical="center" wrapText="1"/>
    </xf>
    <xf numFmtId="10" fontId="28" fillId="0" borderId="0" xfId="3" applyNumberFormat="1" applyFont="1" applyBorder="1" applyAlignment="1">
      <alignment horizontal="center" vertical="center" wrapText="1"/>
    </xf>
    <xf numFmtId="0" fontId="32" fillId="0" borderId="5" xfId="3" applyFont="1" applyBorder="1">
      <alignment horizontal="center" vertical="center" wrapText="1"/>
    </xf>
    <xf numFmtId="0" fontId="32" fillId="0" borderId="5" xfId="0" applyFont="1" applyBorder="1" applyAlignment="1">
      <alignment wrapText="1"/>
    </xf>
    <xf numFmtId="0" fontId="32" fillId="0" borderId="5" xfId="5" applyNumberFormat="1" applyFont="1" applyBorder="1" applyAlignment="1">
      <alignment horizontal="center" vertical="center" wrapText="1"/>
    </xf>
    <xf numFmtId="165" fontId="32" fillId="0" borderId="5" xfId="0" applyNumberFormat="1" applyFont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 wrapText="1"/>
    </xf>
    <xf numFmtId="0" fontId="34" fillId="0" borderId="5" xfId="3" applyFont="1" applyBorder="1">
      <alignment horizontal="center" vertical="center" wrapText="1"/>
    </xf>
    <xf numFmtId="0" fontId="11" fillId="0" borderId="5" xfId="0" applyFont="1" applyBorder="1" applyAlignment="1">
      <alignment horizontal="left" wrapText="1"/>
    </xf>
    <xf numFmtId="0" fontId="11" fillId="0" borderId="5" xfId="5" applyNumberFormat="1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/>
    </xf>
    <xf numFmtId="0" fontId="32" fillId="0" borderId="5" xfId="0" applyFont="1" applyBorder="1" applyAlignment="1">
      <alignment horizontal="left" vertical="center" wrapText="1"/>
    </xf>
    <xf numFmtId="0" fontId="33" fillId="0" borderId="5" xfId="0" applyFont="1" applyBorder="1" applyAlignment="1">
      <alignment wrapText="1"/>
    </xf>
    <xf numFmtId="0" fontId="32" fillId="3" borderId="5" xfId="3" applyFont="1" applyFill="1" applyBorder="1">
      <alignment horizontal="center" vertical="center" wrapText="1"/>
    </xf>
    <xf numFmtId="0" fontId="11" fillId="3" borderId="5" xfId="0" applyFont="1" applyFill="1" applyBorder="1" applyAlignment="1">
      <alignment horizontal="left" wrapText="1"/>
    </xf>
    <xf numFmtId="0" fontId="11" fillId="3" borderId="5" xfId="5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>
      <alignment horizontal="center"/>
    </xf>
    <xf numFmtId="0" fontId="33" fillId="3" borderId="5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33" fillId="0" borderId="5" xfId="0" applyFont="1" applyFill="1" applyBorder="1" applyAlignment="1">
      <alignment wrapText="1"/>
    </xf>
    <xf numFmtId="0" fontId="11" fillId="0" borderId="5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/>
    </xf>
    <xf numFmtId="0" fontId="33" fillId="0" borderId="5" xfId="0" applyFont="1" applyBorder="1"/>
    <xf numFmtId="0" fontId="32" fillId="0" borderId="5" xfId="0" applyFont="1" applyBorder="1" applyAlignment="1">
      <alignment vertical="center"/>
    </xf>
    <xf numFmtId="4" fontId="0" fillId="0" borderId="0" xfId="0" applyNumberFormat="1"/>
    <xf numFmtId="14" fontId="31" fillId="0" borderId="5" xfId="2" applyNumberFormat="1" applyFont="1" applyFill="1" applyBorder="1" applyAlignment="1">
      <alignment horizontal="right" vertical="top"/>
    </xf>
    <xf numFmtId="0" fontId="31" fillId="0" borderId="5" xfId="2" applyFont="1" applyFill="1" applyBorder="1" applyAlignment="1">
      <alignment vertical="top" wrapText="1"/>
    </xf>
    <xf numFmtId="0" fontId="31" fillId="0" borderId="5" xfId="2" applyFont="1" applyFill="1" applyBorder="1" applyAlignment="1">
      <alignment horizontal="center" vertical="top" wrapText="1"/>
    </xf>
    <xf numFmtId="165" fontId="31" fillId="0" borderId="5" xfId="6" applyNumberFormat="1" applyFont="1" applyFill="1" applyBorder="1" applyAlignment="1">
      <alignment horizontal="center" vertical="center" shrinkToFit="1"/>
    </xf>
    <xf numFmtId="0" fontId="0" fillId="0" borderId="5" xfId="0" applyBorder="1"/>
    <xf numFmtId="0" fontId="11" fillId="0" borderId="5" xfId="0" applyFont="1" applyFill="1" applyBorder="1" applyAlignment="1" applyProtection="1">
      <alignment vertical="center" wrapText="1"/>
      <protection locked="0"/>
    </xf>
    <xf numFmtId="0" fontId="11" fillId="0" borderId="5" xfId="2" applyFont="1" applyFill="1" applyBorder="1" applyAlignment="1">
      <alignment horizontal="center" vertical="top" wrapText="1"/>
    </xf>
    <xf numFmtId="165" fontId="11" fillId="0" borderId="5" xfId="6" applyNumberFormat="1" applyFont="1" applyFill="1" applyBorder="1" applyAlignment="1">
      <alignment horizontal="center" vertical="center" shrinkToFit="1"/>
    </xf>
    <xf numFmtId="165" fontId="11" fillId="0" borderId="5" xfId="0" applyNumberFormat="1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vertical="top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vertical="top" wrapText="1"/>
    </xf>
    <xf numFmtId="0" fontId="11" fillId="0" borderId="5" xfId="2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vertical="top" wrapText="1"/>
    </xf>
    <xf numFmtId="165" fontId="11" fillId="0" borderId="5" xfId="7" applyNumberFormat="1" applyFont="1" applyFill="1" applyBorder="1" applyAlignment="1">
      <alignment horizontal="center" vertical="top" shrinkToFit="1"/>
    </xf>
    <xf numFmtId="165" fontId="11" fillId="0" borderId="5" xfId="0" applyNumberFormat="1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horizontal="right" vertical="top" wrapText="1"/>
    </xf>
    <xf numFmtId="165" fontId="11" fillId="0" borderId="5" xfId="7" applyNumberFormat="1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vertical="center" wrapText="1"/>
    </xf>
    <xf numFmtId="0" fontId="11" fillId="0" borderId="5" xfId="2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0" fontId="5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2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5" fillId="0" borderId="7" xfId="0" applyFont="1" applyBorder="1" applyAlignment="1"/>
    <xf numFmtId="0" fontId="5" fillId="0" borderId="6" xfId="0" applyFont="1" applyBorder="1" applyAlignment="1"/>
    <xf numFmtId="49" fontId="5" fillId="0" borderId="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3" fontId="5" fillId="0" borderId="8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49" fontId="11" fillId="0" borderId="8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10" fontId="5" fillId="0" borderId="8" xfId="0" applyNumberFormat="1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/>
    <xf numFmtId="0" fontId="5" fillId="3" borderId="5" xfId="0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left" vertical="center"/>
    </xf>
    <xf numFmtId="49" fontId="13" fillId="3" borderId="3" xfId="0" applyNumberFormat="1" applyFont="1" applyFill="1" applyBorder="1" applyAlignment="1">
      <alignment horizontal="left" vertical="center"/>
    </xf>
    <xf numFmtId="49" fontId="13" fillId="3" borderId="9" xfId="0" applyNumberFormat="1" applyFont="1" applyFill="1" applyBorder="1" applyAlignment="1">
      <alignment horizontal="left" vertical="center"/>
    </xf>
    <xf numFmtId="49" fontId="13" fillId="3" borderId="10" xfId="0" applyNumberFormat="1" applyFont="1" applyFill="1" applyBorder="1" applyAlignment="1">
      <alignment horizontal="left" vertical="center"/>
    </xf>
    <xf numFmtId="49" fontId="13" fillId="3" borderId="1" xfId="0" applyNumberFormat="1" applyFont="1" applyFill="1" applyBorder="1" applyAlignment="1">
      <alignment horizontal="left" vertical="center"/>
    </xf>
    <xf numFmtId="49" fontId="13" fillId="3" borderId="11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/>
    <xf numFmtId="49" fontId="5" fillId="3" borderId="7" xfId="0" applyNumberFormat="1" applyFont="1" applyFill="1" applyBorder="1" applyAlignment="1">
      <alignment horizontal="center"/>
    </xf>
    <xf numFmtId="49" fontId="13" fillId="3" borderId="7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>
      <alignment horizontal="left" vertical="center"/>
    </xf>
    <xf numFmtId="0" fontId="13" fillId="0" borderId="9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right" wrapText="1"/>
    </xf>
    <xf numFmtId="0" fontId="18" fillId="3" borderId="2" xfId="0" applyFont="1" applyFill="1" applyBorder="1" applyAlignment="1">
      <alignment horizontal="right" wrapText="1"/>
    </xf>
    <xf numFmtId="0" fontId="18" fillId="3" borderId="15" xfId="0" applyFont="1" applyFill="1" applyBorder="1" applyAlignment="1">
      <alignment horizontal="right" wrapText="1"/>
    </xf>
    <xf numFmtId="165" fontId="18" fillId="3" borderId="14" xfId="0" applyNumberFormat="1" applyFont="1" applyFill="1" applyBorder="1" applyAlignment="1">
      <alignment horizontal="center" vertical="center"/>
    </xf>
    <xf numFmtId="165" fontId="18" fillId="3" borderId="2" xfId="0" applyNumberFormat="1" applyFont="1" applyFill="1" applyBorder="1" applyAlignment="1">
      <alignment horizontal="center" vertical="center"/>
    </xf>
    <xf numFmtId="165" fontId="18" fillId="3" borderId="15" xfId="0" applyNumberFormat="1" applyFont="1" applyFill="1" applyBorder="1" applyAlignment="1">
      <alignment horizontal="center" vertical="center"/>
    </xf>
    <xf numFmtId="165" fontId="20" fillId="3" borderId="2" xfId="0" applyNumberFormat="1" applyFont="1" applyFill="1" applyBorder="1" applyAlignment="1">
      <alignment horizontal="center" vertical="center"/>
    </xf>
    <xf numFmtId="165" fontId="20" fillId="3" borderId="15" xfId="0" applyNumberFormat="1" applyFont="1" applyFill="1" applyBorder="1" applyAlignment="1">
      <alignment horizontal="center" vertical="center"/>
    </xf>
    <xf numFmtId="49" fontId="21" fillId="3" borderId="14" xfId="0" applyNumberFormat="1" applyFont="1" applyFill="1" applyBorder="1" applyAlignment="1">
      <alignment horizontal="lef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49" fontId="21" fillId="3" borderId="15" xfId="0" applyNumberFormat="1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right" wrapText="1"/>
    </xf>
    <xf numFmtId="49" fontId="5" fillId="3" borderId="5" xfId="0" applyNumberFormat="1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vertical="top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165" fontId="17" fillId="0" borderId="14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left" wrapText="1"/>
    </xf>
    <xf numFmtId="0" fontId="5" fillId="0" borderId="5" xfId="0" applyFont="1" applyBorder="1" applyAlignment="1">
      <alignment wrapText="1"/>
    </xf>
    <xf numFmtId="49" fontId="11" fillId="0" borderId="14" xfId="0" applyNumberFormat="1" applyFont="1" applyBorder="1" applyAlignment="1">
      <alignment horizontal="left" wrapText="1"/>
    </xf>
    <xf numFmtId="49" fontId="11" fillId="0" borderId="2" xfId="0" applyNumberFormat="1" applyFont="1" applyBorder="1" applyAlignment="1">
      <alignment horizontal="left" wrapText="1"/>
    </xf>
    <xf numFmtId="49" fontId="11" fillId="0" borderId="15" xfId="0" applyNumberFormat="1" applyFont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left" wrapText="1"/>
    </xf>
    <xf numFmtId="49" fontId="12" fillId="0" borderId="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4" xfId="0" applyFont="1" applyBorder="1" applyAlignment="1"/>
    <xf numFmtId="3" fontId="16" fillId="0" borderId="8" xfId="0" applyNumberFormat="1" applyFont="1" applyBorder="1" applyAlignment="1">
      <alignment horizontal="left" vertical="center"/>
    </xf>
    <xf numFmtId="0" fontId="16" fillId="0" borderId="3" xfId="0" applyNumberFormat="1" applyFont="1" applyBorder="1" applyAlignment="1">
      <alignment horizontal="left" vertical="center"/>
    </xf>
    <xf numFmtId="0" fontId="16" fillId="0" borderId="9" xfId="0" applyNumberFormat="1" applyFont="1" applyBorder="1" applyAlignment="1">
      <alignment horizontal="left" vertical="center"/>
    </xf>
    <xf numFmtId="0" fontId="16" fillId="0" borderId="10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0" fontId="16" fillId="0" borderId="11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5" fontId="15" fillId="0" borderId="8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wrapText="1"/>
    </xf>
    <xf numFmtId="49" fontId="13" fillId="0" borderId="15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65" fontId="14" fillId="0" borderId="8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/>
    <xf numFmtId="49" fontId="5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3" fontId="6" fillId="0" borderId="0" xfId="0" applyNumberFormat="1" applyFont="1" applyFill="1" applyAlignment="1"/>
    <xf numFmtId="0" fontId="7" fillId="0" borderId="0" xfId="0" applyFont="1" applyFill="1" applyAlignment="1"/>
    <xf numFmtId="0" fontId="27" fillId="0" borderId="5" xfId="3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/>
    </xf>
    <xf numFmtId="0" fontId="27" fillId="0" borderId="5" xfId="3" applyFont="1" applyBorder="1">
      <alignment horizontal="center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5" fillId="3" borderId="7" xfId="0" applyFont="1" applyFill="1" applyBorder="1" applyAlignment="1"/>
    <xf numFmtId="0" fontId="5" fillId="3" borderId="7" xfId="0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5" fillId="3" borderId="15" xfId="0" applyNumberFormat="1" applyFont="1" applyFill="1" applyBorder="1" applyAlignment="1">
      <alignment horizontal="center" vertical="center"/>
    </xf>
  </cellXfs>
  <cellStyles count="8">
    <cellStyle name="ЗаголовокСтолбца" xfId="3"/>
    <cellStyle name="Значение" xfId="7"/>
    <cellStyle name="Обычный" xfId="0" builtinId="0"/>
    <cellStyle name="Обычный 2" xfId="4"/>
    <cellStyle name="Обычный_Лист1" xfId="5"/>
    <cellStyle name="Обычный_нов РТ_передача" xfId="2"/>
    <cellStyle name="Финансовый" xfId="1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2"/>
  <sheetViews>
    <sheetView tabSelected="1" view="pageBreakPreview" zoomScale="90" zoomScaleNormal="100" zoomScaleSheetLayoutView="90" workbookViewId="0">
      <selection activeCell="AN14" sqref="AN14:BE14"/>
    </sheetView>
  </sheetViews>
  <sheetFormatPr defaultColWidth="1.42578125" defaultRowHeight="15" x14ac:dyDescent="0.25"/>
  <cols>
    <col min="1" max="32" width="1.42578125" style="22"/>
    <col min="33" max="33" width="15.7109375" style="22" customWidth="1"/>
    <col min="34" max="38" width="1.42578125" style="22"/>
    <col min="39" max="39" width="3.5703125" style="22" customWidth="1"/>
    <col min="40" max="47" width="1.42578125" style="22"/>
    <col min="48" max="48" width="6.42578125" style="22" customWidth="1"/>
    <col min="49" max="55" width="1.42578125" style="22"/>
    <col min="56" max="56" width="5.5703125" style="22" customWidth="1"/>
    <col min="57" max="63" width="1.42578125" style="22"/>
    <col min="64" max="64" width="57.140625" style="22" customWidth="1"/>
    <col min="65" max="66" width="11.7109375" style="22" customWidth="1"/>
    <col min="67" max="288" width="1.42578125" style="22"/>
    <col min="289" max="289" width="15.7109375" style="22" customWidth="1"/>
    <col min="290" max="294" width="1.42578125" style="22"/>
    <col min="295" max="295" width="3.5703125" style="22" customWidth="1"/>
    <col min="296" max="303" width="1.42578125" style="22"/>
    <col min="304" max="304" width="6.42578125" style="22" customWidth="1"/>
    <col min="305" max="311" width="1.42578125" style="22"/>
    <col min="312" max="312" width="5.5703125" style="22" customWidth="1"/>
    <col min="313" max="319" width="1.42578125" style="22"/>
    <col min="320" max="320" width="57.140625" style="22" customWidth="1"/>
    <col min="321" max="322" width="11.7109375" style="22" customWidth="1"/>
    <col min="323" max="544" width="1.42578125" style="22"/>
    <col min="545" max="545" width="15.7109375" style="22" customWidth="1"/>
    <col min="546" max="550" width="1.42578125" style="22"/>
    <col min="551" max="551" width="3.5703125" style="22" customWidth="1"/>
    <col min="552" max="559" width="1.42578125" style="22"/>
    <col min="560" max="560" width="6.42578125" style="22" customWidth="1"/>
    <col min="561" max="567" width="1.42578125" style="22"/>
    <col min="568" max="568" width="5.5703125" style="22" customWidth="1"/>
    <col min="569" max="575" width="1.42578125" style="22"/>
    <col min="576" max="576" width="57.140625" style="22" customWidth="1"/>
    <col min="577" max="578" width="11.7109375" style="22" customWidth="1"/>
    <col min="579" max="800" width="1.42578125" style="22"/>
    <col min="801" max="801" width="15.7109375" style="22" customWidth="1"/>
    <col min="802" max="806" width="1.42578125" style="22"/>
    <col min="807" max="807" width="3.5703125" style="22" customWidth="1"/>
    <col min="808" max="815" width="1.42578125" style="22"/>
    <col min="816" max="816" width="6.42578125" style="22" customWidth="1"/>
    <col min="817" max="823" width="1.42578125" style="22"/>
    <col min="824" max="824" width="5.5703125" style="22" customWidth="1"/>
    <col min="825" max="831" width="1.42578125" style="22"/>
    <col min="832" max="832" width="57.140625" style="22" customWidth="1"/>
    <col min="833" max="834" width="11.7109375" style="22" customWidth="1"/>
    <col min="835" max="1056" width="1.42578125" style="22"/>
    <col min="1057" max="1057" width="15.7109375" style="22" customWidth="1"/>
    <col min="1058" max="1062" width="1.42578125" style="22"/>
    <col min="1063" max="1063" width="3.5703125" style="22" customWidth="1"/>
    <col min="1064" max="1071" width="1.42578125" style="22"/>
    <col min="1072" max="1072" width="6.42578125" style="22" customWidth="1"/>
    <col min="1073" max="1079" width="1.42578125" style="22"/>
    <col min="1080" max="1080" width="5.5703125" style="22" customWidth="1"/>
    <col min="1081" max="1087" width="1.42578125" style="22"/>
    <col min="1088" max="1088" width="57.140625" style="22" customWidth="1"/>
    <col min="1089" max="1090" width="11.7109375" style="22" customWidth="1"/>
    <col min="1091" max="1312" width="1.42578125" style="22"/>
    <col min="1313" max="1313" width="15.7109375" style="22" customWidth="1"/>
    <col min="1314" max="1318" width="1.42578125" style="22"/>
    <col min="1319" max="1319" width="3.5703125" style="22" customWidth="1"/>
    <col min="1320" max="1327" width="1.42578125" style="22"/>
    <col min="1328" max="1328" width="6.42578125" style="22" customWidth="1"/>
    <col min="1329" max="1335" width="1.42578125" style="22"/>
    <col min="1336" max="1336" width="5.5703125" style="22" customWidth="1"/>
    <col min="1337" max="1343" width="1.42578125" style="22"/>
    <col min="1344" max="1344" width="57.140625" style="22" customWidth="1"/>
    <col min="1345" max="1346" width="11.7109375" style="22" customWidth="1"/>
    <col min="1347" max="1568" width="1.42578125" style="22"/>
    <col min="1569" max="1569" width="15.7109375" style="22" customWidth="1"/>
    <col min="1570" max="1574" width="1.42578125" style="22"/>
    <col min="1575" max="1575" width="3.5703125" style="22" customWidth="1"/>
    <col min="1576" max="1583" width="1.42578125" style="22"/>
    <col min="1584" max="1584" width="6.42578125" style="22" customWidth="1"/>
    <col min="1585" max="1591" width="1.42578125" style="22"/>
    <col min="1592" max="1592" width="5.5703125" style="22" customWidth="1"/>
    <col min="1593" max="1599" width="1.42578125" style="22"/>
    <col min="1600" max="1600" width="57.140625" style="22" customWidth="1"/>
    <col min="1601" max="1602" width="11.7109375" style="22" customWidth="1"/>
    <col min="1603" max="1824" width="1.42578125" style="22"/>
    <col min="1825" max="1825" width="15.7109375" style="22" customWidth="1"/>
    <col min="1826" max="1830" width="1.42578125" style="22"/>
    <col min="1831" max="1831" width="3.5703125" style="22" customWidth="1"/>
    <col min="1832" max="1839" width="1.42578125" style="22"/>
    <col min="1840" max="1840" width="6.42578125" style="22" customWidth="1"/>
    <col min="1841" max="1847" width="1.42578125" style="22"/>
    <col min="1848" max="1848" width="5.5703125" style="22" customWidth="1"/>
    <col min="1849" max="1855" width="1.42578125" style="22"/>
    <col min="1856" max="1856" width="57.140625" style="22" customWidth="1"/>
    <col min="1857" max="1858" width="11.7109375" style="22" customWidth="1"/>
    <col min="1859" max="2080" width="1.42578125" style="22"/>
    <col min="2081" max="2081" width="15.7109375" style="22" customWidth="1"/>
    <col min="2082" max="2086" width="1.42578125" style="22"/>
    <col min="2087" max="2087" width="3.5703125" style="22" customWidth="1"/>
    <col min="2088" max="2095" width="1.42578125" style="22"/>
    <col min="2096" max="2096" width="6.42578125" style="22" customWidth="1"/>
    <col min="2097" max="2103" width="1.42578125" style="22"/>
    <col min="2104" max="2104" width="5.5703125" style="22" customWidth="1"/>
    <col min="2105" max="2111" width="1.42578125" style="22"/>
    <col min="2112" max="2112" width="57.140625" style="22" customWidth="1"/>
    <col min="2113" max="2114" width="11.7109375" style="22" customWidth="1"/>
    <col min="2115" max="2336" width="1.42578125" style="22"/>
    <col min="2337" max="2337" width="15.7109375" style="22" customWidth="1"/>
    <col min="2338" max="2342" width="1.42578125" style="22"/>
    <col min="2343" max="2343" width="3.5703125" style="22" customWidth="1"/>
    <col min="2344" max="2351" width="1.42578125" style="22"/>
    <col min="2352" max="2352" width="6.42578125" style="22" customWidth="1"/>
    <col min="2353" max="2359" width="1.42578125" style="22"/>
    <col min="2360" max="2360" width="5.5703125" style="22" customWidth="1"/>
    <col min="2361" max="2367" width="1.42578125" style="22"/>
    <col min="2368" max="2368" width="57.140625" style="22" customWidth="1"/>
    <col min="2369" max="2370" width="11.7109375" style="22" customWidth="1"/>
    <col min="2371" max="2592" width="1.42578125" style="22"/>
    <col min="2593" max="2593" width="15.7109375" style="22" customWidth="1"/>
    <col min="2594" max="2598" width="1.42578125" style="22"/>
    <col min="2599" max="2599" width="3.5703125" style="22" customWidth="1"/>
    <col min="2600" max="2607" width="1.42578125" style="22"/>
    <col min="2608" max="2608" width="6.42578125" style="22" customWidth="1"/>
    <col min="2609" max="2615" width="1.42578125" style="22"/>
    <col min="2616" max="2616" width="5.5703125" style="22" customWidth="1"/>
    <col min="2617" max="2623" width="1.42578125" style="22"/>
    <col min="2624" max="2624" width="57.140625" style="22" customWidth="1"/>
    <col min="2625" max="2626" width="11.7109375" style="22" customWidth="1"/>
    <col min="2627" max="2848" width="1.42578125" style="22"/>
    <col min="2849" max="2849" width="15.7109375" style="22" customWidth="1"/>
    <col min="2850" max="2854" width="1.42578125" style="22"/>
    <col min="2855" max="2855" width="3.5703125" style="22" customWidth="1"/>
    <col min="2856" max="2863" width="1.42578125" style="22"/>
    <col min="2864" max="2864" width="6.42578125" style="22" customWidth="1"/>
    <col min="2865" max="2871" width="1.42578125" style="22"/>
    <col min="2872" max="2872" width="5.5703125" style="22" customWidth="1"/>
    <col min="2873" max="2879" width="1.42578125" style="22"/>
    <col min="2880" max="2880" width="57.140625" style="22" customWidth="1"/>
    <col min="2881" max="2882" width="11.7109375" style="22" customWidth="1"/>
    <col min="2883" max="3104" width="1.42578125" style="22"/>
    <col min="3105" max="3105" width="15.7109375" style="22" customWidth="1"/>
    <col min="3106" max="3110" width="1.42578125" style="22"/>
    <col min="3111" max="3111" width="3.5703125" style="22" customWidth="1"/>
    <col min="3112" max="3119" width="1.42578125" style="22"/>
    <col min="3120" max="3120" width="6.42578125" style="22" customWidth="1"/>
    <col min="3121" max="3127" width="1.42578125" style="22"/>
    <col min="3128" max="3128" width="5.5703125" style="22" customWidth="1"/>
    <col min="3129" max="3135" width="1.42578125" style="22"/>
    <col min="3136" max="3136" width="57.140625" style="22" customWidth="1"/>
    <col min="3137" max="3138" width="11.7109375" style="22" customWidth="1"/>
    <col min="3139" max="3360" width="1.42578125" style="22"/>
    <col min="3361" max="3361" width="15.7109375" style="22" customWidth="1"/>
    <col min="3362" max="3366" width="1.42578125" style="22"/>
    <col min="3367" max="3367" width="3.5703125" style="22" customWidth="1"/>
    <col min="3368" max="3375" width="1.42578125" style="22"/>
    <col min="3376" max="3376" width="6.42578125" style="22" customWidth="1"/>
    <col min="3377" max="3383" width="1.42578125" style="22"/>
    <col min="3384" max="3384" width="5.5703125" style="22" customWidth="1"/>
    <col min="3385" max="3391" width="1.42578125" style="22"/>
    <col min="3392" max="3392" width="57.140625" style="22" customWidth="1"/>
    <col min="3393" max="3394" width="11.7109375" style="22" customWidth="1"/>
    <col min="3395" max="3616" width="1.42578125" style="22"/>
    <col min="3617" max="3617" width="15.7109375" style="22" customWidth="1"/>
    <col min="3618" max="3622" width="1.42578125" style="22"/>
    <col min="3623" max="3623" width="3.5703125" style="22" customWidth="1"/>
    <col min="3624" max="3631" width="1.42578125" style="22"/>
    <col min="3632" max="3632" width="6.42578125" style="22" customWidth="1"/>
    <col min="3633" max="3639" width="1.42578125" style="22"/>
    <col min="3640" max="3640" width="5.5703125" style="22" customWidth="1"/>
    <col min="3641" max="3647" width="1.42578125" style="22"/>
    <col min="3648" max="3648" width="57.140625" style="22" customWidth="1"/>
    <col min="3649" max="3650" width="11.7109375" style="22" customWidth="1"/>
    <col min="3651" max="3872" width="1.42578125" style="22"/>
    <col min="3873" max="3873" width="15.7109375" style="22" customWidth="1"/>
    <col min="3874" max="3878" width="1.42578125" style="22"/>
    <col min="3879" max="3879" width="3.5703125" style="22" customWidth="1"/>
    <col min="3880" max="3887" width="1.42578125" style="22"/>
    <col min="3888" max="3888" width="6.42578125" style="22" customWidth="1"/>
    <col min="3889" max="3895" width="1.42578125" style="22"/>
    <col min="3896" max="3896" width="5.5703125" style="22" customWidth="1"/>
    <col min="3897" max="3903" width="1.42578125" style="22"/>
    <col min="3904" max="3904" width="57.140625" style="22" customWidth="1"/>
    <col min="3905" max="3906" width="11.7109375" style="22" customWidth="1"/>
    <col min="3907" max="4128" width="1.42578125" style="22"/>
    <col min="4129" max="4129" width="15.7109375" style="22" customWidth="1"/>
    <col min="4130" max="4134" width="1.42578125" style="22"/>
    <col min="4135" max="4135" width="3.5703125" style="22" customWidth="1"/>
    <col min="4136" max="4143" width="1.42578125" style="22"/>
    <col min="4144" max="4144" width="6.42578125" style="22" customWidth="1"/>
    <col min="4145" max="4151" width="1.42578125" style="22"/>
    <col min="4152" max="4152" width="5.5703125" style="22" customWidth="1"/>
    <col min="4153" max="4159" width="1.42578125" style="22"/>
    <col min="4160" max="4160" width="57.140625" style="22" customWidth="1"/>
    <col min="4161" max="4162" width="11.7109375" style="22" customWidth="1"/>
    <col min="4163" max="4384" width="1.42578125" style="22"/>
    <col min="4385" max="4385" width="15.7109375" style="22" customWidth="1"/>
    <col min="4386" max="4390" width="1.42578125" style="22"/>
    <col min="4391" max="4391" width="3.5703125" style="22" customWidth="1"/>
    <col min="4392" max="4399" width="1.42578125" style="22"/>
    <col min="4400" max="4400" width="6.42578125" style="22" customWidth="1"/>
    <col min="4401" max="4407" width="1.42578125" style="22"/>
    <col min="4408" max="4408" width="5.5703125" style="22" customWidth="1"/>
    <col min="4409" max="4415" width="1.42578125" style="22"/>
    <col min="4416" max="4416" width="57.140625" style="22" customWidth="1"/>
    <col min="4417" max="4418" width="11.7109375" style="22" customWidth="1"/>
    <col min="4419" max="4640" width="1.42578125" style="22"/>
    <col min="4641" max="4641" width="15.7109375" style="22" customWidth="1"/>
    <col min="4642" max="4646" width="1.42578125" style="22"/>
    <col min="4647" max="4647" width="3.5703125" style="22" customWidth="1"/>
    <col min="4648" max="4655" width="1.42578125" style="22"/>
    <col min="4656" max="4656" width="6.42578125" style="22" customWidth="1"/>
    <col min="4657" max="4663" width="1.42578125" style="22"/>
    <col min="4664" max="4664" width="5.5703125" style="22" customWidth="1"/>
    <col min="4665" max="4671" width="1.42578125" style="22"/>
    <col min="4672" max="4672" width="57.140625" style="22" customWidth="1"/>
    <col min="4673" max="4674" width="11.7109375" style="22" customWidth="1"/>
    <col min="4675" max="4896" width="1.42578125" style="22"/>
    <col min="4897" max="4897" width="15.7109375" style="22" customWidth="1"/>
    <col min="4898" max="4902" width="1.42578125" style="22"/>
    <col min="4903" max="4903" width="3.5703125" style="22" customWidth="1"/>
    <col min="4904" max="4911" width="1.42578125" style="22"/>
    <col min="4912" max="4912" width="6.42578125" style="22" customWidth="1"/>
    <col min="4913" max="4919" width="1.42578125" style="22"/>
    <col min="4920" max="4920" width="5.5703125" style="22" customWidth="1"/>
    <col min="4921" max="4927" width="1.42578125" style="22"/>
    <col min="4928" max="4928" width="57.140625" style="22" customWidth="1"/>
    <col min="4929" max="4930" width="11.7109375" style="22" customWidth="1"/>
    <col min="4931" max="5152" width="1.42578125" style="22"/>
    <col min="5153" max="5153" width="15.7109375" style="22" customWidth="1"/>
    <col min="5154" max="5158" width="1.42578125" style="22"/>
    <col min="5159" max="5159" width="3.5703125" style="22" customWidth="1"/>
    <col min="5160" max="5167" width="1.42578125" style="22"/>
    <col min="5168" max="5168" width="6.42578125" style="22" customWidth="1"/>
    <col min="5169" max="5175" width="1.42578125" style="22"/>
    <col min="5176" max="5176" width="5.5703125" style="22" customWidth="1"/>
    <col min="5177" max="5183" width="1.42578125" style="22"/>
    <col min="5184" max="5184" width="57.140625" style="22" customWidth="1"/>
    <col min="5185" max="5186" width="11.7109375" style="22" customWidth="1"/>
    <col min="5187" max="5408" width="1.42578125" style="22"/>
    <col min="5409" max="5409" width="15.7109375" style="22" customWidth="1"/>
    <col min="5410" max="5414" width="1.42578125" style="22"/>
    <col min="5415" max="5415" width="3.5703125" style="22" customWidth="1"/>
    <col min="5416" max="5423" width="1.42578125" style="22"/>
    <col min="5424" max="5424" width="6.42578125" style="22" customWidth="1"/>
    <col min="5425" max="5431" width="1.42578125" style="22"/>
    <col min="5432" max="5432" width="5.5703125" style="22" customWidth="1"/>
    <col min="5433" max="5439" width="1.42578125" style="22"/>
    <col min="5440" max="5440" width="57.140625" style="22" customWidth="1"/>
    <col min="5441" max="5442" width="11.7109375" style="22" customWidth="1"/>
    <col min="5443" max="5664" width="1.42578125" style="22"/>
    <col min="5665" max="5665" width="15.7109375" style="22" customWidth="1"/>
    <col min="5666" max="5670" width="1.42578125" style="22"/>
    <col min="5671" max="5671" width="3.5703125" style="22" customWidth="1"/>
    <col min="5672" max="5679" width="1.42578125" style="22"/>
    <col min="5680" max="5680" width="6.42578125" style="22" customWidth="1"/>
    <col min="5681" max="5687" width="1.42578125" style="22"/>
    <col min="5688" max="5688" width="5.5703125" style="22" customWidth="1"/>
    <col min="5689" max="5695" width="1.42578125" style="22"/>
    <col min="5696" max="5696" width="57.140625" style="22" customWidth="1"/>
    <col min="5697" max="5698" width="11.7109375" style="22" customWidth="1"/>
    <col min="5699" max="5920" width="1.42578125" style="22"/>
    <col min="5921" max="5921" width="15.7109375" style="22" customWidth="1"/>
    <col min="5922" max="5926" width="1.42578125" style="22"/>
    <col min="5927" max="5927" width="3.5703125" style="22" customWidth="1"/>
    <col min="5928" max="5935" width="1.42578125" style="22"/>
    <col min="5936" max="5936" width="6.42578125" style="22" customWidth="1"/>
    <col min="5937" max="5943" width="1.42578125" style="22"/>
    <col min="5944" max="5944" width="5.5703125" style="22" customWidth="1"/>
    <col min="5945" max="5951" width="1.42578125" style="22"/>
    <col min="5952" max="5952" width="57.140625" style="22" customWidth="1"/>
    <col min="5953" max="5954" width="11.7109375" style="22" customWidth="1"/>
    <col min="5955" max="6176" width="1.42578125" style="22"/>
    <col min="6177" max="6177" width="15.7109375" style="22" customWidth="1"/>
    <col min="6178" max="6182" width="1.42578125" style="22"/>
    <col min="6183" max="6183" width="3.5703125" style="22" customWidth="1"/>
    <col min="6184" max="6191" width="1.42578125" style="22"/>
    <col min="6192" max="6192" width="6.42578125" style="22" customWidth="1"/>
    <col min="6193" max="6199" width="1.42578125" style="22"/>
    <col min="6200" max="6200" width="5.5703125" style="22" customWidth="1"/>
    <col min="6201" max="6207" width="1.42578125" style="22"/>
    <col min="6208" max="6208" width="57.140625" style="22" customWidth="1"/>
    <col min="6209" max="6210" width="11.7109375" style="22" customWidth="1"/>
    <col min="6211" max="6432" width="1.42578125" style="22"/>
    <col min="6433" max="6433" width="15.7109375" style="22" customWidth="1"/>
    <col min="6434" max="6438" width="1.42578125" style="22"/>
    <col min="6439" max="6439" width="3.5703125" style="22" customWidth="1"/>
    <col min="6440" max="6447" width="1.42578125" style="22"/>
    <col min="6448" max="6448" width="6.42578125" style="22" customWidth="1"/>
    <col min="6449" max="6455" width="1.42578125" style="22"/>
    <col min="6456" max="6456" width="5.5703125" style="22" customWidth="1"/>
    <col min="6457" max="6463" width="1.42578125" style="22"/>
    <col min="6464" max="6464" width="57.140625" style="22" customWidth="1"/>
    <col min="6465" max="6466" width="11.7109375" style="22" customWidth="1"/>
    <col min="6467" max="6688" width="1.42578125" style="22"/>
    <col min="6689" max="6689" width="15.7109375" style="22" customWidth="1"/>
    <col min="6690" max="6694" width="1.42578125" style="22"/>
    <col min="6695" max="6695" width="3.5703125" style="22" customWidth="1"/>
    <col min="6696" max="6703" width="1.42578125" style="22"/>
    <col min="6704" max="6704" width="6.42578125" style="22" customWidth="1"/>
    <col min="6705" max="6711" width="1.42578125" style="22"/>
    <col min="6712" max="6712" width="5.5703125" style="22" customWidth="1"/>
    <col min="6713" max="6719" width="1.42578125" style="22"/>
    <col min="6720" max="6720" width="57.140625" style="22" customWidth="1"/>
    <col min="6721" max="6722" width="11.7109375" style="22" customWidth="1"/>
    <col min="6723" max="6944" width="1.42578125" style="22"/>
    <col min="6945" max="6945" width="15.7109375" style="22" customWidth="1"/>
    <col min="6946" max="6950" width="1.42578125" style="22"/>
    <col min="6951" max="6951" width="3.5703125" style="22" customWidth="1"/>
    <col min="6952" max="6959" width="1.42578125" style="22"/>
    <col min="6960" max="6960" width="6.42578125" style="22" customWidth="1"/>
    <col min="6961" max="6967" width="1.42578125" style="22"/>
    <col min="6968" max="6968" width="5.5703125" style="22" customWidth="1"/>
    <col min="6969" max="6975" width="1.42578125" style="22"/>
    <col min="6976" max="6976" width="57.140625" style="22" customWidth="1"/>
    <col min="6977" max="6978" width="11.7109375" style="22" customWidth="1"/>
    <col min="6979" max="7200" width="1.42578125" style="22"/>
    <col min="7201" max="7201" width="15.7109375" style="22" customWidth="1"/>
    <col min="7202" max="7206" width="1.42578125" style="22"/>
    <col min="7207" max="7207" width="3.5703125" style="22" customWidth="1"/>
    <col min="7208" max="7215" width="1.42578125" style="22"/>
    <col min="7216" max="7216" width="6.42578125" style="22" customWidth="1"/>
    <col min="7217" max="7223" width="1.42578125" style="22"/>
    <col min="7224" max="7224" width="5.5703125" style="22" customWidth="1"/>
    <col min="7225" max="7231" width="1.42578125" style="22"/>
    <col min="7232" max="7232" width="57.140625" style="22" customWidth="1"/>
    <col min="7233" max="7234" width="11.7109375" style="22" customWidth="1"/>
    <col min="7235" max="7456" width="1.42578125" style="22"/>
    <col min="7457" max="7457" width="15.7109375" style="22" customWidth="1"/>
    <col min="7458" max="7462" width="1.42578125" style="22"/>
    <col min="7463" max="7463" width="3.5703125" style="22" customWidth="1"/>
    <col min="7464" max="7471" width="1.42578125" style="22"/>
    <col min="7472" max="7472" width="6.42578125" style="22" customWidth="1"/>
    <col min="7473" max="7479" width="1.42578125" style="22"/>
    <col min="7480" max="7480" width="5.5703125" style="22" customWidth="1"/>
    <col min="7481" max="7487" width="1.42578125" style="22"/>
    <col min="7488" max="7488" width="57.140625" style="22" customWidth="1"/>
    <col min="7489" max="7490" width="11.7109375" style="22" customWidth="1"/>
    <col min="7491" max="7712" width="1.42578125" style="22"/>
    <col min="7713" max="7713" width="15.7109375" style="22" customWidth="1"/>
    <col min="7714" max="7718" width="1.42578125" style="22"/>
    <col min="7719" max="7719" width="3.5703125" style="22" customWidth="1"/>
    <col min="7720" max="7727" width="1.42578125" style="22"/>
    <col min="7728" max="7728" width="6.42578125" style="22" customWidth="1"/>
    <col min="7729" max="7735" width="1.42578125" style="22"/>
    <col min="7736" max="7736" width="5.5703125" style="22" customWidth="1"/>
    <col min="7737" max="7743" width="1.42578125" style="22"/>
    <col min="7744" max="7744" width="57.140625" style="22" customWidth="1"/>
    <col min="7745" max="7746" width="11.7109375" style="22" customWidth="1"/>
    <col min="7747" max="7968" width="1.42578125" style="22"/>
    <col min="7969" max="7969" width="15.7109375" style="22" customWidth="1"/>
    <col min="7970" max="7974" width="1.42578125" style="22"/>
    <col min="7975" max="7975" width="3.5703125" style="22" customWidth="1"/>
    <col min="7976" max="7983" width="1.42578125" style="22"/>
    <col min="7984" max="7984" width="6.42578125" style="22" customWidth="1"/>
    <col min="7985" max="7991" width="1.42578125" style="22"/>
    <col min="7992" max="7992" width="5.5703125" style="22" customWidth="1"/>
    <col min="7993" max="7999" width="1.42578125" style="22"/>
    <col min="8000" max="8000" width="57.140625" style="22" customWidth="1"/>
    <col min="8001" max="8002" width="11.7109375" style="22" customWidth="1"/>
    <col min="8003" max="8224" width="1.42578125" style="22"/>
    <col min="8225" max="8225" width="15.7109375" style="22" customWidth="1"/>
    <col min="8226" max="8230" width="1.42578125" style="22"/>
    <col min="8231" max="8231" width="3.5703125" style="22" customWidth="1"/>
    <col min="8232" max="8239" width="1.42578125" style="22"/>
    <col min="8240" max="8240" width="6.42578125" style="22" customWidth="1"/>
    <col min="8241" max="8247" width="1.42578125" style="22"/>
    <col min="8248" max="8248" width="5.5703125" style="22" customWidth="1"/>
    <col min="8249" max="8255" width="1.42578125" style="22"/>
    <col min="8256" max="8256" width="57.140625" style="22" customWidth="1"/>
    <col min="8257" max="8258" width="11.7109375" style="22" customWidth="1"/>
    <col min="8259" max="8480" width="1.42578125" style="22"/>
    <col min="8481" max="8481" width="15.7109375" style="22" customWidth="1"/>
    <col min="8482" max="8486" width="1.42578125" style="22"/>
    <col min="8487" max="8487" width="3.5703125" style="22" customWidth="1"/>
    <col min="8488" max="8495" width="1.42578125" style="22"/>
    <col min="8496" max="8496" width="6.42578125" style="22" customWidth="1"/>
    <col min="8497" max="8503" width="1.42578125" style="22"/>
    <col min="8504" max="8504" width="5.5703125" style="22" customWidth="1"/>
    <col min="8505" max="8511" width="1.42578125" style="22"/>
    <col min="8512" max="8512" width="57.140625" style="22" customWidth="1"/>
    <col min="8513" max="8514" width="11.7109375" style="22" customWidth="1"/>
    <col min="8515" max="8736" width="1.42578125" style="22"/>
    <col min="8737" max="8737" width="15.7109375" style="22" customWidth="1"/>
    <col min="8738" max="8742" width="1.42578125" style="22"/>
    <col min="8743" max="8743" width="3.5703125" style="22" customWidth="1"/>
    <col min="8744" max="8751" width="1.42578125" style="22"/>
    <col min="8752" max="8752" width="6.42578125" style="22" customWidth="1"/>
    <col min="8753" max="8759" width="1.42578125" style="22"/>
    <col min="8760" max="8760" width="5.5703125" style="22" customWidth="1"/>
    <col min="8761" max="8767" width="1.42578125" style="22"/>
    <col min="8768" max="8768" width="57.140625" style="22" customWidth="1"/>
    <col min="8769" max="8770" width="11.7109375" style="22" customWidth="1"/>
    <col min="8771" max="8992" width="1.42578125" style="22"/>
    <col min="8993" max="8993" width="15.7109375" style="22" customWidth="1"/>
    <col min="8994" max="8998" width="1.42578125" style="22"/>
    <col min="8999" max="8999" width="3.5703125" style="22" customWidth="1"/>
    <col min="9000" max="9007" width="1.42578125" style="22"/>
    <col min="9008" max="9008" width="6.42578125" style="22" customWidth="1"/>
    <col min="9009" max="9015" width="1.42578125" style="22"/>
    <col min="9016" max="9016" width="5.5703125" style="22" customWidth="1"/>
    <col min="9017" max="9023" width="1.42578125" style="22"/>
    <col min="9024" max="9024" width="57.140625" style="22" customWidth="1"/>
    <col min="9025" max="9026" width="11.7109375" style="22" customWidth="1"/>
    <col min="9027" max="9248" width="1.42578125" style="22"/>
    <col min="9249" max="9249" width="15.7109375" style="22" customWidth="1"/>
    <col min="9250" max="9254" width="1.42578125" style="22"/>
    <col min="9255" max="9255" width="3.5703125" style="22" customWidth="1"/>
    <col min="9256" max="9263" width="1.42578125" style="22"/>
    <col min="9264" max="9264" width="6.42578125" style="22" customWidth="1"/>
    <col min="9265" max="9271" width="1.42578125" style="22"/>
    <col min="9272" max="9272" width="5.5703125" style="22" customWidth="1"/>
    <col min="9273" max="9279" width="1.42578125" style="22"/>
    <col min="9280" max="9280" width="57.140625" style="22" customWidth="1"/>
    <col min="9281" max="9282" width="11.7109375" style="22" customWidth="1"/>
    <col min="9283" max="9504" width="1.42578125" style="22"/>
    <col min="9505" max="9505" width="15.7109375" style="22" customWidth="1"/>
    <col min="9506" max="9510" width="1.42578125" style="22"/>
    <col min="9511" max="9511" width="3.5703125" style="22" customWidth="1"/>
    <col min="9512" max="9519" width="1.42578125" style="22"/>
    <col min="9520" max="9520" width="6.42578125" style="22" customWidth="1"/>
    <col min="9521" max="9527" width="1.42578125" style="22"/>
    <col min="9528" max="9528" width="5.5703125" style="22" customWidth="1"/>
    <col min="9529" max="9535" width="1.42578125" style="22"/>
    <col min="9536" max="9536" width="57.140625" style="22" customWidth="1"/>
    <col min="9537" max="9538" width="11.7109375" style="22" customWidth="1"/>
    <col min="9539" max="9760" width="1.42578125" style="22"/>
    <col min="9761" max="9761" width="15.7109375" style="22" customWidth="1"/>
    <col min="9762" max="9766" width="1.42578125" style="22"/>
    <col min="9767" max="9767" width="3.5703125" style="22" customWidth="1"/>
    <col min="9768" max="9775" width="1.42578125" style="22"/>
    <col min="9776" max="9776" width="6.42578125" style="22" customWidth="1"/>
    <col min="9777" max="9783" width="1.42578125" style="22"/>
    <col min="9784" max="9784" width="5.5703125" style="22" customWidth="1"/>
    <col min="9785" max="9791" width="1.42578125" style="22"/>
    <col min="9792" max="9792" width="57.140625" style="22" customWidth="1"/>
    <col min="9793" max="9794" width="11.7109375" style="22" customWidth="1"/>
    <col min="9795" max="10016" width="1.42578125" style="22"/>
    <col min="10017" max="10017" width="15.7109375" style="22" customWidth="1"/>
    <col min="10018" max="10022" width="1.42578125" style="22"/>
    <col min="10023" max="10023" width="3.5703125" style="22" customWidth="1"/>
    <col min="10024" max="10031" width="1.42578125" style="22"/>
    <col min="10032" max="10032" width="6.42578125" style="22" customWidth="1"/>
    <col min="10033" max="10039" width="1.42578125" style="22"/>
    <col min="10040" max="10040" width="5.5703125" style="22" customWidth="1"/>
    <col min="10041" max="10047" width="1.42578125" style="22"/>
    <col min="10048" max="10048" width="57.140625" style="22" customWidth="1"/>
    <col min="10049" max="10050" width="11.7109375" style="22" customWidth="1"/>
    <col min="10051" max="10272" width="1.42578125" style="22"/>
    <col min="10273" max="10273" width="15.7109375" style="22" customWidth="1"/>
    <col min="10274" max="10278" width="1.42578125" style="22"/>
    <col min="10279" max="10279" width="3.5703125" style="22" customWidth="1"/>
    <col min="10280" max="10287" width="1.42578125" style="22"/>
    <col min="10288" max="10288" width="6.42578125" style="22" customWidth="1"/>
    <col min="10289" max="10295" width="1.42578125" style="22"/>
    <col min="10296" max="10296" width="5.5703125" style="22" customWidth="1"/>
    <col min="10297" max="10303" width="1.42578125" style="22"/>
    <col min="10304" max="10304" width="57.140625" style="22" customWidth="1"/>
    <col min="10305" max="10306" width="11.7109375" style="22" customWidth="1"/>
    <col min="10307" max="10528" width="1.42578125" style="22"/>
    <col min="10529" max="10529" width="15.7109375" style="22" customWidth="1"/>
    <col min="10530" max="10534" width="1.42578125" style="22"/>
    <col min="10535" max="10535" width="3.5703125" style="22" customWidth="1"/>
    <col min="10536" max="10543" width="1.42578125" style="22"/>
    <col min="10544" max="10544" width="6.42578125" style="22" customWidth="1"/>
    <col min="10545" max="10551" width="1.42578125" style="22"/>
    <col min="10552" max="10552" width="5.5703125" style="22" customWidth="1"/>
    <col min="10553" max="10559" width="1.42578125" style="22"/>
    <col min="10560" max="10560" width="57.140625" style="22" customWidth="1"/>
    <col min="10561" max="10562" width="11.7109375" style="22" customWidth="1"/>
    <col min="10563" max="10784" width="1.42578125" style="22"/>
    <col min="10785" max="10785" width="15.7109375" style="22" customWidth="1"/>
    <col min="10786" max="10790" width="1.42578125" style="22"/>
    <col min="10791" max="10791" width="3.5703125" style="22" customWidth="1"/>
    <col min="10792" max="10799" width="1.42578125" style="22"/>
    <col min="10800" max="10800" width="6.42578125" style="22" customWidth="1"/>
    <col min="10801" max="10807" width="1.42578125" style="22"/>
    <col min="10808" max="10808" width="5.5703125" style="22" customWidth="1"/>
    <col min="10809" max="10815" width="1.42578125" style="22"/>
    <col min="10816" max="10816" width="57.140625" style="22" customWidth="1"/>
    <col min="10817" max="10818" width="11.7109375" style="22" customWidth="1"/>
    <col min="10819" max="11040" width="1.42578125" style="22"/>
    <col min="11041" max="11041" width="15.7109375" style="22" customWidth="1"/>
    <col min="11042" max="11046" width="1.42578125" style="22"/>
    <col min="11047" max="11047" width="3.5703125" style="22" customWidth="1"/>
    <col min="11048" max="11055" width="1.42578125" style="22"/>
    <col min="11056" max="11056" width="6.42578125" style="22" customWidth="1"/>
    <col min="11057" max="11063" width="1.42578125" style="22"/>
    <col min="11064" max="11064" width="5.5703125" style="22" customWidth="1"/>
    <col min="11065" max="11071" width="1.42578125" style="22"/>
    <col min="11072" max="11072" width="57.140625" style="22" customWidth="1"/>
    <col min="11073" max="11074" width="11.7109375" style="22" customWidth="1"/>
    <col min="11075" max="11296" width="1.42578125" style="22"/>
    <col min="11297" max="11297" width="15.7109375" style="22" customWidth="1"/>
    <col min="11298" max="11302" width="1.42578125" style="22"/>
    <col min="11303" max="11303" width="3.5703125" style="22" customWidth="1"/>
    <col min="11304" max="11311" width="1.42578125" style="22"/>
    <col min="11312" max="11312" width="6.42578125" style="22" customWidth="1"/>
    <col min="11313" max="11319" width="1.42578125" style="22"/>
    <col min="11320" max="11320" width="5.5703125" style="22" customWidth="1"/>
    <col min="11321" max="11327" width="1.42578125" style="22"/>
    <col min="11328" max="11328" width="57.140625" style="22" customWidth="1"/>
    <col min="11329" max="11330" width="11.7109375" style="22" customWidth="1"/>
    <col min="11331" max="11552" width="1.42578125" style="22"/>
    <col min="11553" max="11553" width="15.7109375" style="22" customWidth="1"/>
    <col min="11554" max="11558" width="1.42578125" style="22"/>
    <col min="11559" max="11559" width="3.5703125" style="22" customWidth="1"/>
    <col min="11560" max="11567" width="1.42578125" style="22"/>
    <col min="11568" max="11568" width="6.42578125" style="22" customWidth="1"/>
    <col min="11569" max="11575" width="1.42578125" style="22"/>
    <col min="11576" max="11576" width="5.5703125" style="22" customWidth="1"/>
    <col min="11577" max="11583" width="1.42578125" style="22"/>
    <col min="11584" max="11584" width="57.140625" style="22" customWidth="1"/>
    <col min="11585" max="11586" width="11.7109375" style="22" customWidth="1"/>
    <col min="11587" max="11808" width="1.42578125" style="22"/>
    <col min="11809" max="11809" width="15.7109375" style="22" customWidth="1"/>
    <col min="11810" max="11814" width="1.42578125" style="22"/>
    <col min="11815" max="11815" width="3.5703125" style="22" customWidth="1"/>
    <col min="11816" max="11823" width="1.42578125" style="22"/>
    <col min="11824" max="11824" width="6.42578125" style="22" customWidth="1"/>
    <col min="11825" max="11831" width="1.42578125" style="22"/>
    <col min="11832" max="11832" width="5.5703125" style="22" customWidth="1"/>
    <col min="11833" max="11839" width="1.42578125" style="22"/>
    <col min="11840" max="11840" width="57.140625" style="22" customWidth="1"/>
    <col min="11841" max="11842" width="11.7109375" style="22" customWidth="1"/>
    <col min="11843" max="12064" width="1.42578125" style="22"/>
    <col min="12065" max="12065" width="15.7109375" style="22" customWidth="1"/>
    <col min="12066" max="12070" width="1.42578125" style="22"/>
    <col min="12071" max="12071" width="3.5703125" style="22" customWidth="1"/>
    <col min="12072" max="12079" width="1.42578125" style="22"/>
    <col min="12080" max="12080" width="6.42578125" style="22" customWidth="1"/>
    <col min="12081" max="12087" width="1.42578125" style="22"/>
    <col min="12088" max="12088" width="5.5703125" style="22" customWidth="1"/>
    <col min="12089" max="12095" width="1.42578125" style="22"/>
    <col min="12096" max="12096" width="57.140625" style="22" customWidth="1"/>
    <col min="12097" max="12098" width="11.7109375" style="22" customWidth="1"/>
    <col min="12099" max="12320" width="1.42578125" style="22"/>
    <col min="12321" max="12321" width="15.7109375" style="22" customWidth="1"/>
    <col min="12322" max="12326" width="1.42578125" style="22"/>
    <col min="12327" max="12327" width="3.5703125" style="22" customWidth="1"/>
    <col min="12328" max="12335" width="1.42578125" style="22"/>
    <col min="12336" max="12336" width="6.42578125" style="22" customWidth="1"/>
    <col min="12337" max="12343" width="1.42578125" style="22"/>
    <col min="12344" max="12344" width="5.5703125" style="22" customWidth="1"/>
    <col min="12345" max="12351" width="1.42578125" style="22"/>
    <col min="12352" max="12352" width="57.140625" style="22" customWidth="1"/>
    <col min="12353" max="12354" width="11.7109375" style="22" customWidth="1"/>
    <col min="12355" max="12576" width="1.42578125" style="22"/>
    <col min="12577" max="12577" width="15.7109375" style="22" customWidth="1"/>
    <col min="12578" max="12582" width="1.42578125" style="22"/>
    <col min="12583" max="12583" width="3.5703125" style="22" customWidth="1"/>
    <col min="12584" max="12591" width="1.42578125" style="22"/>
    <col min="12592" max="12592" width="6.42578125" style="22" customWidth="1"/>
    <col min="12593" max="12599" width="1.42578125" style="22"/>
    <col min="12600" max="12600" width="5.5703125" style="22" customWidth="1"/>
    <col min="12601" max="12607" width="1.42578125" style="22"/>
    <col min="12608" max="12608" width="57.140625" style="22" customWidth="1"/>
    <col min="12609" max="12610" width="11.7109375" style="22" customWidth="1"/>
    <col min="12611" max="12832" width="1.42578125" style="22"/>
    <col min="12833" max="12833" width="15.7109375" style="22" customWidth="1"/>
    <col min="12834" max="12838" width="1.42578125" style="22"/>
    <col min="12839" max="12839" width="3.5703125" style="22" customWidth="1"/>
    <col min="12840" max="12847" width="1.42578125" style="22"/>
    <col min="12848" max="12848" width="6.42578125" style="22" customWidth="1"/>
    <col min="12849" max="12855" width="1.42578125" style="22"/>
    <col min="12856" max="12856" width="5.5703125" style="22" customWidth="1"/>
    <col min="12857" max="12863" width="1.42578125" style="22"/>
    <col min="12864" max="12864" width="57.140625" style="22" customWidth="1"/>
    <col min="12865" max="12866" width="11.7109375" style="22" customWidth="1"/>
    <col min="12867" max="13088" width="1.42578125" style="22"/>
    <col min="13089" max="13089" width="15.7109375" style="22" customWidth="1"/>
    <col min="13090" max="13094" width="1.42578125" style="22"/>
    <col min="13095" max="13095" width="3.5703125" style="22" customWidth="1"/>
    <col min="13096" max="13103" width="1.42578125" style="22"/>
    <col min="13104" max="13104" width="6.42578125" style="22" customWidth="1"/>
    <col min="13105" max="13111" width="1.42578125" style="22"/>
    <col min="13112" max="13112" width="5.5703125" style="22" customWidth="1"/>
    <col min="13113" max="13119" width="1.42578125" style="22"/>
    <col min="13120" max="13120" width="57.140625" style="22" customWidth="1"/>
    <col min="13121" max="13122" width="11.7109375" style="22" customWidth="1"/>
    <col min="13123" max="13344" width="1.42578125" style="22"/>
    <col min="13345" max="13345" width="15.7109375" style="22" customWidth="1"/>
    <col min="13346" max="13350" width="1.42578125" style="22"/>
    <col min="13351" max="13351" width="3.5703125" style="22" customWidth="1"/>
    <col min="13352" max="13359" width="1.42578125" style="22"/>
    <col min="13360" max="13360" width="6.42578125" style="22" customWidth="1"/>
    <col min="13361" max="13367" width="1.42578125" style="22"/>
    <col min="13368" max="13368" width="5.5703125" style="22" customWidth="1"/>
    <col min="13369" max="13375" width="1.42578125" style="22"/>
    <col min="13376" max="13376" width="57.140625" style="22" customWidth="1"/>
    <col min="13377" max="13378" width="11.7109375" style="22" customWidth="1"/>
    <col min="13379" max="13600" width="1.42578125" style="22"/>
    <col min="13601" max="13601" width="15.7109375" style="22" customWidth="1"/>
    <col min="13602" max="13606" width="1.42578125" style="22"/>
    <col min="13607" max="13607" width="3.5703125" style="22" customWidth="1"/>
    <col min="13608" max="13615" width="1.42578125" style="22"/>
    <col min="13616" max="13616" width="6.42578125" style="22" customWidth="1"/>
    <col min="13617" max="13623" width="1.42578125" style="22"/>
    <col min="13624" max="13624" width="5.5703125" style="22" customWidth="1"/>
    <col min="13625" max="13631" width="1.42578125" style="22"/>
    <col min="13632" max="13632" width="57.140625" style="22" customWidth="1"/>
    <col min="13633" max="13634" width="11.7109375" style="22" customWidth="1"/>
    <col min="13635" max="13856" width="1.42578125" style="22"/>
    <col min="13857" max="13857" width="15.7109375" style="22" customWidth="1"/>
    <col min="13858" max="13862" width="1.42578125" style="22"/>
    <col min="13863" max="13863" width="3.5703125" style="22" customWidth="1"/>
    <col min="13864" max="13871" width="1.42578125" style="22"/>
    <col min="13872" max="13872" width="6.42578125" style="22" customWidth="1"/>
    <col min="13873" max="13879" width="1.42578125" style="22"/>
    <col min="13880" max="13880" width="5.5703125" style="22" customWidth="1"/>
    <col min="13881" max="13887" width="1.42578125" style="22"/>
    <col min="13888" max="13888" width="57.140625" style="22" customWidth="1"/>
    <col min="13889" max="13890" width="11.7109375" style="22" customWidth="1"/>
    <col min="13891" max="14112" width="1.42578125" style="22"/>
    <col min="14113" max="14113" width="15.7109375" style="22" customWidth="1"/>
    <col min="14114" max="14118" width="1.42578125" style="22"/>
    <col min="14119" max="14119" width="3.5703125" style="22" customWidth="1"/>
    <col min="14120" max="14127" width="1.42578125" style="22"/>
    <col min="14128" max="14128" width="6.42578125" style="22" customWidth="1"/>
    <col min="14129" max="14135" width="1.42578125" style="22"/>
    <col min="14136" max="14136" width="5.5703125" style="22" customWidth="1"/>
    <col min="14137" max="14143" width="1.42578125" style="22"/>
    <col min="14144" max="14144" width="57.140625" style="22" customWidth="1"/>
    <col min="14145" max="14146" width="11.7109375" style="22" customWidth="1"/>
    <col min="14147" max="14368" width="1.42578125" style="22"/>
    <col min="14369" max="14369" width="15.7109375" style="22" customWidth="1"/>
    <col min="14370" max="14374" width="1.42578125" style="22"/>
    <col min="14375" max="14375" width="3.5703125" style="22" customWidth="1"/>
    <col min="14376" max="14383" width="1.42578125" style="22"/>
    <col min="14384" max="14384" width="6.42578125" style="22" customWidth="1"/>
    <col min="14385" max="14391" width="1.42578125" style="22"/>
    <col min="14392" max="14392" width="5.5703125" style="22" customWidth="1"/>
    <col min="14393" max="14399" width="1.42578125" style="22"/>
    <col min="14400" max="14400" width="57.140625" style="22" customWidth="1"/>
    <col min="14401" max="14402" width="11.7109375" style="22" customWidth="1"/>
    <col min="14403" max="14624" width="1.42578125" style="22"/>
    <col min="14625" max="14625" width="15.7109375" style="22" customWidth="1"/>
    <col min="14626" max="14630" width="1.42578125" style="22"/>
    <col min="14631" max="14631" width="3.5703125" style="22" customWidth="1"/>
    <col min="14632" max="14639" width="1.42578125" style="22"/>
    <col min="14640" max="14640" width="6.42578125" style="22" customWidth="1"/>
    <col min="14641" max="14647" width="1.42578125" style="22"/>
    <col min="14648" max="14648" width="5.5703125" style="22" customWidth="1"/>
    <col min="14649" max="14655" width="1.42578125" style="22"/>
    <col min="14656" max="14656" width="57.140625" style="22" customWidth="1"/>
    <col min="14657" max="14658" width="11.7109375" style="22" customWidth="1"/>
    <col min="14659" max="14880" width="1.42578125" style="22"/>
    <col min="14881" max="14881" width="15.7109375" style="22" customWidth="1"/>
    <col min="14882" max="14886" width="1.42578125" style="22"/>
    <col min="14887" max="14887" width="3.5703125" style="22" customWidth="1"/>
    <col min="14888" max="14895" width="1.42578125" style="22"/>
    <col min="14896" max="14896" width="6.42578125" style="22" customWidth="1"/>
    <col min="14897" max="14903" width="1.42578125" style="22"/>
    <col min="14904" max="14904" width="5.5703125" style="22" customWidth="1"/>
    <col min="14905" max="14911" width="1.42578125" style="22"/>
    <col min="14912" max="14912" width="57.140625" style="22" customWidth="1"/>
    <col min="14913" max="14914" width="11.7109375" style="22" customWidth="1"/>
    <col min="14915" max="15136" width="1.42578125" style="22"/>
    <col min="15137" max="15137" width="15.7109375" style="22" customWidth="1"/>
    <col min="15138" max="15142" width="1.42578125" style="22"/>
    <col min="15143" max="15143" width="3.5703125" style="22" customWidth="1"/>
    <col min="15144" max="15151" width="1.42578125" style="22"/>
    <col min="15152" max="15152" width="6.42578125" style="22" customWidth="1"/>
    <col min="15153" max="15159" width="1.42578125" style="22"/>
    <col min="15160" max="15160" width="5.5703125" style="22" customWidth="1"/>
    <col min="15161" max="15167" width="1.42578125" style="22"/>
    <col min="15168" max="15168" width="57.140625" style="22" customWidth="1"/>
    <col min="15169" max="15170" width="11.7109375" style="22" customWidth="1"/>
    <col min="15171" max="15392" width="1.42578125" style="22"/>
    <col min="15393" max="15393" width="15.7109375" style="22" customWidth="1"/>
    <col min="15394" max="15398" width="1.42578125" style="22"/>
    <col min="15399" max="15399" width="3.5703125" style="22" customWidth="1"/>
    <col min="15400" max="15407" width="1.42578125" style="22"/>
    <col min="15408" max="15408" width="6.42578125" style="22" customWidth="1"/>
    <col min="15409" max="15415" width="1.42578125" style="22"/>
    <col min="15416" max="15416" width="5.5703125" style="22" customWidth="1"/>
    <col min="15417" max="15423" width="1.42578125" style="22"/>
    <col min="15424" max="15424" width="57.140625" style="22" customWidth="1"/>
    <col min="15425" max="15426" width="11.7109375" style="22" customWidth="1"/>
    <col min="15427" max="15648" width="1.42578125" style="22"/>
    <col min="15649" max="15649" width="15.7109375" style="22" customWidth="1"/>
    <col min="15650" max="15654" width="1.42578125" style="22"/>
    <col min="15655" max="15655" width="3.5703125" style="22" customWidth="1"/>
    <col min="15656" max="15663" width="1.42578125" style="22"/>
    <col min="15664" max="15664" width="6.42578125" style="22" customWidth="1"/>
    <col min="15665" max="15671" width="1.42578125" style="22"/>
    <col min="15672" max="15672" width="5.5703125" style="22" customWidth="1"/>
    <col min="15673" max="15679" width="1.42578125" style="22"/>
    <col min="15680" max="15680" width="57.140625" style="22" customWidth="1"/>
    <col min="15681" max="15682" width="11.7109375" style="22" customWidth="1"/>
    <col min="15683" max="15904" width="1.42578125" style="22"/>
    <col min="15905" max="15905" width="15.7109375" style="22" customWidth="1"/>
    <col min="15906" max="15910" width="1.42578125" style="22"/>
    <col min="15911" max="15911" width="3.5703125" style="22" customWidth="1"/>
    <col min="15912" max="15919" width="1.42578125" style="22"/>
    <col min="15920" max="15920" width="6.42578125" style="22" customWidth="1"/>
    <col min="15921" max="15927" width="1.42578125" style="22"/>
    <col min="15928" max="15928" width="5.5703125" style="22" customWidth="1"/>
    <col min="15929" max="15935" width="1.42578125" style="22"/>
    <col min="15936" max="15936" width="57.140625" style="22" customWidth="1"/>
    <col min="15937" max="15938" width="11.7109375" style="22" customWidth="1"/>
    <col min="15939" max="16160" width="1.42578125" style="22"/>
    <col min="16161" max="16161" width="15.7109375" style="22" customWidth="1"/>
    <col min="16162" max="16166" width="1.42578125" style="22"/>
    <col min="16167" max="16167" width="3.5703125" style="22" customWidth="1"/>
    <col min="16168" max="16175" width="1.42578125" style="22"/>
    <col min="16176" max="16176" width="6.42578125" style="22" customWidth="1"/>
    <col min="16177" max="16183" width="1.42578125" style="22"/>
    <col min="16184" max="16184" width="5.5703125" style="22" customWidth="1"/>
    <col min="16185" max="16191" width="1.42578125" style="22"/>
    <col min="16192" max="16192" width="57.140625" style="22" customWidth="1"/>
    <col min="16193" max="16194" width="11.7109375" style="22" customWidth="1"/>
    <col min="16195" max="16384" width="1.42578125" style="22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8.75" x14ac:dyDescent="0.25">
      <c r="A4" s="366" t="s">
        <v>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</row>
    <row r="5" spans="1:64" s="3" customFormat="1" ht="18.75" x14ac:dyDescent="0.25">
      <c r="A5" s="366" t="s">
        <v>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</row>
    <row r="6" spans="1:64" s="3" customFormat="1" ht="18.75" x14ac:dyDescent="0.25">
      <c r="A6" s="366" t="s">
        <v>5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</row>
    <row r="7" spans="1:64" s="3" customFormat="1" ht="18.75" x14ac:dyDescent="0.25">
      <c r="A7" s="366" t="s">
        <v>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</row>
    <row r="8" spans="1:64" s="4" customFormat="1" ht="15.75" x14ac:dyDescent="0.25"/>
    <row r="9" spans="1:64" s="5" customFormat="1" ht="15.75" x14ac:dyDescent="0.25">
      <c r="B9" s="6" t="s">
        <v>7</v>
      </c>
      <c r="V9" s="367" t="s">
        <v>8</v>
      </c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</row>
    <row r="10" spans="1:64" s="5" customFormat="1" ht="15.75" x14ac:dyDescent="0.25">
      <c r="B10" s="6" t="s">
        <v>9</v>
      </c>
      <c r="F10" s="368" t="s">
        <v>10</v>
      </c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</row>
    <row r="11" spans="1:64" s="5" customFormat="1" ht="15.75" x14ac:dyDescent="0.25">
      <c r="B11" s="6" t="s">
        <v>11</v>
      </c>
      <c r="F11" s="368" t="s">
        <v>12</v>
      </c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</row>
    <row r="12" spans="1:64" s="5" customFormat="1" ht="15" customHeight="1" x14ac:dyDescent="0.25">
      <c r="B12" s="6" t="s">
        <v>13</v>
      </c>
      <c r="AC12" s="372" t="s">
        <v>14</v>
      </c>
      <c r="AD12" s="372"/>
      <c r="AE12" s="372"/>
      <c r="AF12" s="372"/>
      <c r="AG12" s="372"/>
      <c r="AH12" s="372"/>
      <c r="AI12" s="373" t="s">
        <v>15</v>
      </c>
      <c r="AJ12" s="373"/>
      <c r="AK12" s="372" t="s">
        <v>16</v>
      </c>
      <c r="AL12" s="372"/>
      <c r="AM12" s="372"/>
      <c r="AN12" s="374"/>
      <c r="AO12" s="374"/>
      <c r="AP12" s="374"/>
      <c r="AQ12" s="6" t="s">
        <v>17</v>
      </c>
      <c r="AS12" s="375"/>
      <c r="AT12" s="376"/>
      <c r="AU12" s="376"/>
      <c r="AV12" s="376"/>
      <c r="AW12" s="7"/>
      <c r="AX12" s="7"/>
      <c r="AY12" s="375"/>
      <c r="AZ12" s="376"/>
      <c r="BA12" s="376"/>
      <c r="BB12" s="376"/>
      <c r="BC12" s="376"/>
      <c r="BD12" s="376"/>
      <c r="BL12" s="8"/>
    </row>
    <row r="13" spans="1:64" s="4" customFormat="1" ht="18.75" hidden="1" x14ac:dyDescent="0.25">
      <c r="AE13" s="9"/>
      <c r="AF13" s="9"/>
      <c r="AG13" s="9"/>
      <c r="AH13" s="9"/>
      <c r="AI13" s="9"/>
      <c r="AJ13" s="9"/>
      <c r="AK13" s="9"/>
      <c r="AL13" s="9"/>
      <c r="AM13" s="9"/>
      <c r="AN13" s="369"/>
      <c r="AO13" s="369"/>
      <c r="AP13" s="369"/>
      <c r="AQ13" s="369"/>
      <c r="AR13" s="369"/>
      <c r="AS13" s="369"/>
      <c r="AT13" s="369"/>
      <c r="AU13" s="369"/>
      <c r="AV13" s="369"/>
      <c r="AW13" s="80"/>
      <c r="AX13" s="370"/>
      <c r="AY13" s="370"/>
      <c r="AZ13" s="370"/>
      <c r="BA13" s="370"/>
      <c r="BB13" s="370"/>
      <c r="BC13" s="370"/>
      <c r="BD13" s="370"/>
      <c r="BE13" s="370"/>
      <c r="BF13" s="370"/>
      <c r="BG13" s="9"/>
      <c r="BH13" s="9"/>
      <c r="BI13" s="9"/>
      <c r="BJ13" s="9"/>
      <c r="BK13" s="9"/>
      <c r="BL13" s="10"/>
    </row>
    <row r="14" spans="1:64" s="11" customFormat="1" ht="18.75" x14ac:dyDescent="0.25">
      <c r="A14" s="371" t="s">
        <v>18</v>
      </c>
      <c r="B14" s="371"/>
      <c r="C14" s="371"/>
      <c r="D14" s="371"/>
      <c r="E14" s="371"/>
      <c r="F14" s="371"/>
      <c r="G14" s="371" t="s">
        <v>19</v>
      </c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 t="s">
        <v>20</v>
      </c>
      <c r="AI14" s="371"/>
      <c r="AJ14" s="371"/>
      <c r="AK14" s="371"/>
      <c r="AL14" s="371"/>
      <c r="AM14" s="371"/>
      <c r="AN14" s="162" t="s">
        <v>21</v>
      </c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 t="s">
        <v>22</v>
      </c>
      <c r="BG14" s="162"/>
      <c r="BH14" s="162"/>
      <c r="BI14" s="162"/>
      <c r="BJ14" s="162"/>
      <c r="BK14" s="162"/>
      <c r="BL14" s="162"/>
    </row>
    <row r="15" spans="1:64" s="11" customFormat="1" ht="15.75" customHeight="1" x14ac:dyDescent="0.25">
      <c r="A15" s="357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 t="s">
        <v>23</v>
      </c>
      <c r="AO15" s="357"/>
      <c r="AP15" s="357"/>
      <c r="AQ15" s="357"/>
      <c r="AR15" s="357"/>
      <c r="AS15" s="357"/>
      <c r="AT15" s="357"/>
      <c r="AU15" s="357"/>
      <c r="AV15" s="357"/>
      <c r="AW15" s="357" t="s">
        <v>24</v>
      </c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</row>
    <row r="16" spans="1:64" s="11" customFormat="1" ht="15" customHeight="1" x14ac:dyDescent="0.25">
      <c r="A16" s="341" t="s">
        <v>25</v>
      </c>
      <c r="B16" s="341"/>
      <c r="C16" s="341"/>
      <c r="D16" s="341"/>
      <c r="E16" s="341"/>
      <c r="F16" s="341"/>
      <c r="G16" s="131" t="s">
        <v>26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277" t="s">
        <v>27</v>
      </c>
      <c r="AI16" s="277"/>
      <c r="AJ16" s="277"/>
      <c r="AK16" s="277"/>
      <c r="AL16" s="277"/>
      <c r="AM16" s="277"/>
      <c r="AN16" s="277" t="s">
        <v>27</v>
      </c>
      <c r="AO16" s="277"/>
      <c r="AP16" s="277"/>
      <c r="AQ16" s="277"/>
      <c r="AR16" s="277"/>
      <c r="AS16" s="277"/>
      <c r="AT16" s="277"/>
      <c r="AU16" s="277"/>
      <c r="AV16" s="277"/>
      <c r="AW16" s="277" t="s">
        <v>27</v>
      </c>
      <c r="AX16" s="277"/>
      <c r="AY16" s="277"/>
      <c r="AZ16" s="277"/>
      <c r="BA16" s="277"/>
      <c r="BB16" s="277"/>
      <c r="BC16" s="277"/>
      <c r="BD16" s="277"/>
      <c r="BE16" s="277"/>
      <c r="BF16" s="341" t="s">
        <v>27</v>
      </c>
      <c r="BG16" s="341"/>
      <c r="BH16" s="341"/>
      <c r="BI16" s="341"/>
      <c r="BJ16" s="341"/>
      <c r="BK16" s="341"/>
      <c r="BL16" s="341"/>
    </row>
    <row r="17" spans="1:64" s="11" customFormat="1" ht="24" customHeight="1" x14ac:dyDescent="0.25">
      <c r="A17" s="85" t="s">
        <v>28</v>
      </c>
      <c r="B17" s="86"/>
      <c r="C17" s="86"/>
      <c r="D17" s="86"/>
      <c r="E17" s="86"/>
      <c r="F17" s="87"/>
      <c r="G17" s="94" t="s">
        <v>29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 t="s">
        <v>30</v>
      </c>
      <c r="AI17" s="96"/>
      <c r="AJ17" s="96"/>
      <c r="AK17" s="96"/>
      <c r="AL17" s="96"/>
      <c r="AM17" s="97"/>
      <c r="AN17" s="243">
        <f>AN19+AN38+AN64</f>
        <v>16276923.944345355</v>
      </c>
      <c r="AO17" s="244"/>
      <c r="AP17" s="244"/>
      <c r="AQ17" s="244"/>
      <c r="AR17" s="244"/>
      <c r="AS17" s="244"/>
      <c r="AT17" s="244"/>
      <c r="AU17" s="244"/>
      <c r="AV17" s="245"/>
      <c r="AW17" s="243">
        <f>AW19+AW38+AW64</f>
        <v>17070742.581719998</v>
      </c>
      <c r="AX17" s="244"/>
      <c r="AY17" s="244"/>
      <c r="AZ17" s="244"/>
      <c r="BA17" s="244"/>
      <c r="BB17" s="244"/>
      <c r="BC17" s="244"/>
      <c r="BD17" s="244"/>
      <c r="BE17" s="245"/>
      <c r="BF17" s="154"/>
      <c r="BG17" s="361"/>
      <c r="BH17" s="361"/>
      <c r="BI17" s="361"/>
      <c r="BJ17" s="361"/>
      <c r="BK17" s="361"/>
      <c r="BL17" s="362"/>
    </row>
    <row r="18" spans="1:64" s="11" customFormat="1" ht="15.75" customHeight="1" x14ac:dyDescent="0.25">
      <c r="A18" s="91"/>
      <c r="B18" s="92"/>
      <c r="C18" s="92"/>
      <c r="D18" s="92"/>
      <c r="E18" s="92"/>
      <c r="F18" s="93"/>
      <c r="G18" s="131" t="s">
        <v>31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01"/>
      <c r="AI18" s="102"/>
      <c r="AJ18" s="102"/>
      <c r="AK18" s="102"/>
      <c r="AL18" s="102"/>
      <c r="AM18" s="103"/>
      <c r="AN18" s="249"/>
      <c r="AO18" s="250"/>
      <c r="AP18" s="250"/>
      <c r="AQ18" s="250"/>
      <c r="AR18" s="250"/>
      <c r="AS18" s="250"/>
      <c r="AT18" s="250"/>
      <c r="AU18" s="250"/>
      <c r="AV18" s="251"/>
      <c r="AW18" s="249"/>
      <c r="AX18" s="250"/>
      <c r="AY18" s="250"/>
      <c r="AZ18" s="250"/>
      <c r="BA18" s="250"/>
      <c r="BB18" s="250"/>
      <c r="BC18" s="250"/>
      <c r="BD18" s="250"/>
      <c r="BE18" s="251"/>
      <c r="BF18" s="363"/>
      <c r="BG18" s="364"/>
      <c r="BH18" s="364"/>
      <c r="BI18" s="364"/>
      <c r="BJ18" s="364"/>
      <c r="BK18" s="364"/>
      <c r="BL18" s="365"/>
    </row>
    <row r="19" spans="1:64" s="11" customFormat="1" ht="15.75" x14ac:dyDescent="0.25">
      <c r="A19" s="298" t="s">
        <v>32</v>
      </c>
      <c r="B19" s="299"/>
      <c r="C19" s="299"/>
      <c r="D19" s="299"/>
      <c r="E19" s="299"/>
      <c r="F19" s="300"/>
      <c r="G19" s="304" t="s">
        <v>33</v>
      </c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95" t="s">
        <v>30</v>
      </c>
      <c r="AI19" s="96"/>
      <c r="AJ19" s="96"/>
      <c r="AK19" s="96"/>
      <c r="AL19" s="96"/>
      <c r="AM19" s="97"/>
      <c r="AN19" s="243">
        <f>AN21+AN30+AN32</f>
        <v>4565659.3359860899</v>
      </c>
      <c r="AO19" s="244"/>
      <c r="AP19" s="244"/>
      <c r="AQ19" s="244"/>
      <c r="AR19" s="244"/>
      <c r="AS19" s="244"/>
      <c r="AT19" s="244"/>
      <c r="AU19" s="244"/>
      <c r="AV19" s="245"/>
      <c r="AW19" s="243">
        <f>AW21+AW30+AW32</f>
        <v>4661130.5384590765</v>
      </c>
      <c r="AX19" s="244"/>
      <c r="AY19" s="244"/>
      <c r="AZ19" s="244"/>
      <c r="BA19" s="244"/>
      <c r="BB19" s="244"/>
      <c r="BC19" s="244"/>
      <c r="BD19" s="244"/>
      <c r="BE19" s="245"/>
      <c r="BF19" s="342"/>
      <c r="BG19" s="343"/>
      <c r="BH19" s="343"/>
      <c r="BI19" s="343"/>
      <c r="BJ19" s="343"/>
      <c r="BK19" s="343"/>
      <c r="BL19" s="344"/>
    </row>
    <row r="20" spans="1:64" s="11" customFormat="1" ht="15.75" x14ac:dyDescent="0.25">
      <c r="A20" s="301"/>
      <c r="B20" s="302"/>
      <c r="C20" s="302"/>
      <c r="D20" s="302"/>
      <c r="E20" s="302"/>
      <c r="F20" s="303"/>
      <c r="G20" s="132" t="s">
        <v>34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01"/>
      <c r="AI20" s="102"/>
      <c r="AJ20" s="102"/>
      <c r="AK20" s="102"/>
      <c r="AL20" s="102"/>
      <c r="AM20" s="103"/>
      <c r="AN20" s="249"/>
      <c r="AO20" s="250"/>
      <c r="AP20" s="250"/>
      <c r="AQ20" s="250"/>
      <c r="AR20" s="250"/>
      <c r="AS20" s="250"/>
      <c r="AT20" s="250"/>
      <c r="AU20" s="250"/>
      <c r="AV20" s="251"/>
      <c r="AW20" s="249"/>
      <c r="AX20" s="250"/>
      <c r="AY20" s="250"/>
      <c r="AZ20" s="250"/>
      <c r="BA20" s="250"/>
      <c r="BB20" s="250"/>
      <c r="BC20" s="250"/>
      <c r="BD20" s="250"/>
      <c r="BE20" s="251"/>
      <c r="BF20" s="345"/>
      <c r="BG20" s="346"/>
      <c r="BH20" s="346"/>
      <c r="BI20" s="346"/>
      <c r="BJ20" s="346"/>
      <c r="BK20" s="346"/>
      <c r="BL20" s="347"/>
    </row>
    <row r="21" spans="1:64" s="11" customFormat="1" ht="24.75" customHeight="1" x14ac:dyDescent="0.25">
      <c r="A21" s="160" t="s">
        <v>35</v>
      </c>
      <c r="B21" s="160"/>
      <c r="C21" s="160"/>
      <c r="D21" s="160"/>
      <c r="E21" s="160"/>
      <c r="F21" s="160"/>
      <c r="G21" s="358" t="s">
        <v>36</v>
      </c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162" t="s">
        <v>30</v>
      </c>
      <c r="AI21" s="162"/>
      <c r="AJ21" s="162"/>
      <c r="AK21" s="162"/>
      <c r="AL21" s="162"/>
      <c r="AM21" s="162"/>
      <c r="AN21" s="167">
        <f>AN22+AN25</f>
        <v>1040649.4493563378</v>
      </c>
      <c r="AO21" s="168"/>
      <c r="AP21" s="168"/>
      <c r="AQ21" s="168"/>
      <c r="AR21" s="168"/>
      <c r="AS21" s="168"/>
      <c r="AT21" s="168"/>
      <c r="AU21" s="168"/>
      <c r="AV21" s="169"/>
      <c r="AW21" s="167">
        <f>AW22+AW25</f>
        <v>718776.80067000003</v>
      </c>
      <c r="AX21" s="168"/>
      <c r="AY21" s="168"/>
      <c r="AZ21" s="168"/>
      <c r="BA21" s="168"/>
      <c r="BB21" s="168"/>
      <c r="BC21" s="168"/>
      <c r="BD21" s="168"/>
      <c r="BE21" s="169"/>
      <c r="BF21" s="311"/>
      <c r="BG21" s="359"/>
      <c r="BH21" s="359"/>
      <c r="BI21" s="359"/>
      <c r="BJ21" s="359"/>
      <c r="BK21" s="359"/>
      <c r="BL21" s="360"/>
    </row>
    <row r="22" spans="1:64" s="11" customFormat="1" ht="15.75" x14ac:dyDescent="0.25">
      <c r="A22" s="85" t="s">
        <v>37</v>
      </c>
      <c r="B22" s="86"/>
      <c r="C22" s="86"/>
      <c r="D22" s="86"/>
      <c r="E22" s="86"/>
      <c r="F22" s="87"/>
      <c r="G22" s="94" t="s">
        <v>38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 t="s">
        <v>30</v>
      </c>
      <c r="AI22" s="96"/>
      <c r="AJ22" s="96"/>
      <c r="AK22" s="96"/>
      <c r="AL22" s="96"/>
      <c r="AM22" s="97"/>
      <c r="AN22" s="167">
        <v>723418.8888763428</v>
      </c>
      <c r="AO22" s="168"/>
      <c r="AP22" s="168"/>
      <c r="AQ22" s="168"/>
      <c r="AR22" s="168"/>
      <c r="AS22" s="168"/>
      <c r="AT22" s="168"/>
      <c r="AU22" s="168"/>
      <c r="AV22" s="169"/>
      <c r="AW22" s="167">
        <v>534911.28957000002</v>
      </c>
      <c r="AX22" s="168"/>
      <c r="AY22" s="168"/>
      <c r="AZ22" s="168"/>
      <c r="BA22" s="168"/>
      <c r="BB22" s="168"/>
      <c r="BC22" s="168"/>
      <c r="BD22" s="168"/>
      <c r="BE22" s="169"/>
      <c r="BF22" s="348" t="s">
        <v>39</v>
      </c>
      <c r="BG22" s="349"/>
      <c r="BH22" s="349"/>
      <c r="BI22" s="349"/>
      <c r="BJ22" s="349"/>
      <c r="BK22" s="349"/>
      <c r="BL22" s="350"/>
    </row>
    <row r="23" spans="1:64" s="11" customFormat="1" ht="12.75" customHeight="1" x14ac:dyDescent="0.25">
      <c r="A23" s="91"/>
      <c r="B23" s="92"/>
      <c r="C23" s="92"/>
      <c r="D23" s="92"/>
      <c r="E23" s="92"/>
      <c r="F23" s="93"/>
      <c r="G23" s="132" t="s">
        <v>40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01"/>
      <c r="AI23" s="102"/>
      <c r="AJ23" s="102"/>
      <c r="AK23" s="102"/>
      <c r="AL23" s="102"/>
      <c r="AM23" s="103"/>
      <c r="AN23" s="170"/>
      <c r="AO23" s="171"/>
      <c r="AP23" s="171"/>
      <c r="AQ23" s="171"/>
      <c r="AR23" s="171"/>
      <c r="AS23" s="171"/>
      <c r="AT23" s="171"/>
      <c r="AU23" s="171"/>
      <c r="AV23" s="172"/>
      <c r="AW23" s="170"/>
      <c r="AX23" s="171"/>
      <c r="AY23" s="171"/>
      <c r="AZ23" s="171"/>
      <c r="BA23" s="171"/>
      <c r="BB23" s="171"/>
      <c r="BC23" s="171"/>
      <c r="BD23" s="171"/>
      <c r="BE23" s="172"/>
      <c r="BF23" s="351"/>
      <c r="BG23" s="352"/>
      <c r="BH23" s="352"/>
      <c r="BI23" s="352"/>
      <c r="BJ23" s="352"/>
      <c r="BK23" s="352"/>
      <c r="BL23" s="353"/>
    </row>
    <row r="24" spans="1:64" s="11" customFormat="1" ht="27" customHeight="1" x14ac:dyDescent="0.25">
      <c r="A24" s="341" t="s">
        <v>41</v>
      </c>
      <c r="B24" s="341"/>
      <c r="C24" s="341"/>
      <c r="D24" s="341"/>
      <c r="E24" s="341"/>
      <c r="F24" s="341"/>
      <c r="G24" s="131" t="s">
        <v>42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277" t="s">
        <v>30</v>
      </c>
      <c r="AI24" s="277"/>
      <c r="AJ24" s="277"/>
      <c r="AK24" s="277"/>
      <c r="AL24" s="277"/>
      <c r="AM24" s="277"/>
      <c r="AN24" s="167">
        <v>570477.12570494786</v>
      </c>
      <c r="AO24" s="168"/>
      <c r="AP24" s="168"/>
      <c r="AQ24" s="168"/>
      <c r="AR24" s="168"/>
      <c r="AS24" s="168"/>
      <c r="AT24" s="168"/>
      <c r="AU24" s="168"/>
      <c r="AV24" s="169"/>
      <c r="AW24" s="167">
        <v>280124.32400000002</v>
      </c>
      <c r="AX24" s="168"/>
      <c r="AY24" s="168"/>
      <c r="AZ24" s="168"/>
      <c r="BA24" s="168"/>
      <c r="BB24" s="168"/>
      <c r="BC24" s="168"/>
      <c r="BD24" s="168"/>
      <c r="BE24" s="169"/>
      <c r="BF24" s="354"/>
      <c r="BG24" s="355"/>
      <c r="BH24" s="355"/>
      <c r="BI24" s="355"/>
      <c r="BJ24" s="355"/>
      <c r="BK24" s="355"/>
      <c r="BL24" s="356"/>
    </row>
    <row r="25" spans="1:64" s="11" customFormat="1" ht="15.75" x14ac:dyDescent="0.25">
      <c r="A25" s="85" t="s">
        <v>43</v>
      </c>
      <c r="B25" s="86"/>
      <c r="C25" s="86"/>
      <c r="D25" s="86"/>
      <c r="E25" s="86"/>
      <c r="F25" s="87"/>
      <c r="G25" s="94" t="s">
        <v>44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5" t="s">
        <v>30</v>
      </c>
      <c r="AI25" s="96"/>
      <c r="AJ25" s="96"/>
      <c r="AK25" s="96"/>
      <c r="AL25" s="96"/>
      <c r="AM25" s="97"/>
      <c r="AN25" s="167">
        <v>317230.56047999492</v>
      </c>
      <c r="AO25" s="168"/>
      <c r="AP25" s="168"/>
      <c r="AQ25" s="168"/>
      <c r="AR25" s="168"/>
      <c r="AS25" s="168"/>
      <c r="AT25" s="168"/>
      <c r="AU25" s="168"/>
      <c r="AV25" s="169"/>
      <c r="AW25" s="167">
        <v>183865.51110000003</v>
      </c>
      <c r="AX25" s="168"/>
      <c r="AY25" s="168"/>
      <c r="AZ25" s="168"/>
      <c r="BA25" s="168"/>
      <c r="BB25" s="168"/>
      <c r="BC25" s="168"/>
      <c r="BD25" s="168"/>
      <c r="BE25" s="169"/>
      <c r="BF25" s="335" t="s">
        <v>45</v>
      </c>
      <c r="BG25" s="336"/>
      <c r="BH25" s="336"/>
      <c r="BI25" s="336"/>
      <c r="BJ25" s="336"/>
      <c r="BK25" s="336"/>
      <c r="BL25" s="337"/>
    </row>
    <row r="26" spans="1:64" s="11" customFormat="1" ht="15.75" x14ac:dyDescent="0.25">
      <c r="A26" s="88"/>
      <c r="B26" s="89"/>
      <c r="C26" s="89"/>
      <c r="D26" s="89"/>
      <c r="E26" s="89"/>
      <c r="F26" s="90"/>
      <c r="G26" s="131" t="s">
        <v>46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98"/>
      <c r="AI26" s="99"/>
      <c r="AJ26" s="99"/>
      <c r="AK26" s="99"/>
      <c r="AL26" s="99"/>
      <c r="AM26" s="100"/>
      <c r="AN26" s="221"/>
      <c r="AO26" s="222"/>
      <c r="AP26" s="222"/>
      <c r="AQ26" s="222"/>
      <c r="AR26" s="222"/>
      <c r="AS26" s="222"/>
      <c r="AT26" s="222"/>
      <c r="AU26" s="222"/>
      <c r="AV26" s="223"/>
      <c r="AW26" s="221"/>
      <c r="AX26" s="222"/>
      <c r="AY26" s="222"/>
      <c r="AZ26" s="222"/>
      <c r="BA26" s="222"/>
      <c r="BB26" s="222"/>
      <c r="BC26" s="222"/>
      <c r="BD26" s="222"/>
      <c r="BE26" s="223"/>
      <c r="BF26" s="338"/>
      <c r="BG26" s="339"/>
      <c r="BH26" s="339"/>
      <c r="BI26" s="339"/>
      <c r="BJ26" s="339"/>
      <c r="BK26" s="339"/>
      <c r="BL26" s="340"/>
    </row>
    <row r="27" spans="1:64" s="11" customFormat="1" ht="15.75" x14ac:dyDescent="0.25">
      <c r="A27" s="88"/>
      <c r="B27" s="89"/>
      <c r="C27" s="89"/>
      <c r="D27" s="89"/>
      <c r="E27" s="89"/>
      <c r="F27" s="90"/>
      <c r="G27" s="131" t="s">
        <v>47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98"/>
      <c r="AI27" s="99"/>
      <c r="AJ27" s="99"/>
      <c r="AK27" s="99"/>
      <c r="AL27" s="99"/>
      <c r="AM27" s="100"/>
      <c r="AN27" s="221"/>
      <c r="AO27" s="222"/>
      <c r="AP27" s="222"/>
      <c r="AQ27" s="222"/>
      <c r="AR27" s="222"/>
      <c r="AS27" s="222"/>
      <c r="AT27" s="222"/>
      <c r="AU27" s="222"/>
      <c r="AV27" s="223"/>
      <c r="AW27" s="221"/>
      <c r="AX27" s="222"/>
      <c r="AY27" s="222"/>
      <c r="AZ27" s="222"/>
      <c r="BA27" s="222"/>
      <c r="BB27" s="222"/>
      <c r="BC27" s="222"/>
      <c r="BD27" s="222"/>
      <c r="BE27" s="223"/>
      <c r="BF27" s="338"/>
      <c r="BG27" s="339"/>
      <c r="BH27" s="339"/>
      <c r="BI27" s="339"/>
      <c r="BJ27" s="339"/>
      <c r="BK27" s="339"/>
      <c r="BL27" s="340"/>
    </row>
    <row r="28" spans="1:64" s="11" customFormat="1" ht="15.75" x14ac:dyDescent="0.25">
      <c r="A28" s="91"/>
      <c r="B28" s="92"/>
      <c r="C28" s="92"/>
      <c r="D28" s="92"/>
      <c r="E28" s="92"/>
      <c r="F28" s="93"/>
      <c r="G28" s="132" t="s">
        <v>48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01"/>
      <c r="AI28" s="102"/>
      <c r="AJ28" s="102"/>
      <c r="AK28" s="102"/>
      <c r="AL28" s="102"/>
      <c r="AM28" s="103"/>
      <c r="AN28" s="170"/>
      <c r="AO28" s="171"/>
      <c r="AP28" s="171"/>
      <c r="AQ28" s="171"/>
      <c r="AR28" s="171"/>
      <c r="AS28" s="171"/>
      <c r="AT28" s="171"/>
      <c r="AU28" s="171"/>
      <c r="AV28" s="172"/>
      <c r="AW28" s="170"/>
      <c r="AX28" s="171"/>
      <c r="AY28" s="171"/>
      <c r="AZ28" s="171"/>
      <c r="BA28" s="171"/>
      <c r="BB28" s="171"/>
      <c r="BC28" s="171"/>
      <c r="BD28" s="171"/>
      <c r="BE28" s="172"/>
      <c r="BF28" s="338"/>
      <c r="BG28" s="339"/>
      <c r="BH28" s="339"/>
      <c r="BI28" s="339"/>
      <c r="BJ28" s="339"/>
      <c r="BK28" s="339"/>
      <c r="BL28" s="340"/>
    </row>
    <row r="29" spans="1:64" s="11" customFormat="1" ht="15" customHeight="1" x14ac:dyDescent="0.25">
      <c r="A29" s="341" t="s">
        <v>49</v>
      </c>
      <c r="B29" s="341"/>
      <c r="C29" s="341"/>
      <c r="D29" s="341"/>
      <c r="E29" s="341"/>
      <c r="F29" s="341"/>
      <c r="G29" s="131" t="s">
        <v>42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277" t="s">
        <v>30</v>
      </c>
      <c r="AI29" s="277"/>
      <c r="AJ29" s="277"/>
      <c r="AK29" s="277"/>
      <c r="AL29" s="277"/>
      <c r="AM29" s="277"/>
      <c r="AN29" s="167">
        <v>280203.16582489503</v>
      </c>
      <c r="AO29" s="168"/>
      <c r="AP29" s="168"/>
      <c r="AQ29" s="168"/>
      <c r="AR29" s="168"/>
      <c r="AS29" s="168"/>
      <c r="AT29" s="168"/>
      <c r="AU29" s="168"/>
      <c r="AV29" s="169"/>
      <c r="AW29" s="167">
        <v>147764.67699999997</v>
      </c>
      <c r="AX29" s="168"/>
      <c r="AY29" s="168"/>
      <c r="AZ29" s="168"/>
      <c r="BA29" s="168"/>
      <c r="BB29" s="168"/>
      <c r="BC29" s="168"/>
      <c r="BD29" s="168"/>
      <c r="BE29" s="169"/>
      <c r="BF29" s="332"/>
      <c r="BG29" s="333"/>
      <c r="BH29" s="333"/>
      <c r="BI29" s="333"/>
      <c r="BJ29" s="333"/>
      <c r="BK29" s="333"/>
      <c r="BL29" s="334"/>
    </row>
    <row r="30" spans="1:64" s="11" customFormat="1" ht="19.5" customHeight="1" x14ac:dyDescent="0.25">
      <c r="A30" s="160" t="s">
        <v>50</v>
      </c>
      <c r="B30" s="160"/>
      <c r="C30" s="160"/>
      <c r="D30" s="160"/>
      <c r="E30" s="160"/>
      <c r="F30" s="160"/>
      <c r="G30" s="161" t="s">
        <v>51</v>
      </c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2" t="s">
        <v>30</v>
      </c>
      <c r="AI30" s="162"/>
      <c r="AJ30" s="162"/>
      <c r="AK30" s="162"/>
      <c r="AL30" s="162"/>
      <c r="AM30" s="162"/>
      <c r="AN30" s="167">
        <v>2997079.5971755148</v>
      </c>
      <c r="AO30" s="168"/>
      <c r="AP30" s="168"/>
      <c r="AQ30" s="168"/>
      <c r="AR30" s="168"/>
      <c r="AS30" s="168"/>
      <c r="AT30" s="168"/>
      <c r="AU30" s="168"/>
      <c r="AV30" s="169"/>
      <c r="AW30" s="167">
        <v>3241090.0503399996</v>
      </c>
      <c r="AX30" s="168"/>
      <c r="AY30" s="168"/>
      <c r="AZ30" s="168"/>
      <c r="BA30" s="168"/>
      <c r="BB30" s="168"/>
      <c r="BC30" s="168"/>
      <c r="BD30" s="168"/>
      <c r="BE30" s="169"/>
      <c r="BF30" s="329"/>
      <c r="BG30" s="330"/>
      <c r="BH30" s="330"/>
      <c r="BI30" s="330"/>
      <c r="BJ30" s="330"/>
      <c r="BK30" s="330"/>
      <c r="BL30" s="331"/>
    </row>
    <row r="31" spans="1:64" s="11" customFormat="1" ht="21" customHeight="1" x14ac:dyDescent="0.25">
      <c r="A31" s="160" t="s">
        <v>52</v>
      </c>
      <c r="B31" s="160"/>
      <c r="C31" s="160"/>
      <c r="D31" s="160"/>
      <c r="E31" s="160"/>
      <c r="F31" s="160"/>
      <c r="G31" s="314" t="s">
        <v>42</v>
      </c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6"/>
      <c r="AH31" s="162" t="s">
        <v>30</v>
      </c>
      <c r="AI31" s="162"/>
      <c r="AJ31" s="162"/>
      <c r="AK31" s="162"/>
      <c r="AL31" s="162"/>
      <c r="AM31" s="162"/>
      <c r="AN31" s="167">
        <v>347179.58803969651</v>
      </c>
      <c r="AO31" s="168"/>
      <c r="AP31" s="168"/>
      <c r="AQ31" s="168"/>
      <c r="AR31" s="168"/>
      <c r="AS31" s="168"/>
      <c r="AT31" s="168"/>
      <c r="AU31" s="168"/>
      <c r="AV31" s="169"/>
      <c r="AW31" s="167">
        <v>304557.89900000003</v>
      </c>
      <c r="AX31" s="168"/>
      <c r="AY31" s="168"/>
      <c r="AZ31" s="168"/>
      <c r="BA31" s="168"/>
      <c r="BB31" s="168"/>
      <c r="BC31" s="168"/>
      <c r="BD31" s="168"/>
      <c r="BE31" s="169"/>
      <c r="BF31" s="332"/>
      <c r="BG31" s="333"/>
      <c r="BH31" s="333"/>
      <c r="BI31" s="333"/>
      <c r="BJ31" s="333"/>
      <c r="BK31" s="333"/>
      <c r="BL31" s="334"/>
    </row>
    <row r="32" spans="1:64" s="11" customFormat="1" ht="18.75" customHeight="1" x14ac:dyDescent="0.25">
      <c r="A32" s="85" t="s">
        <v>53</v>
      </c>
      <c r="B32" s="86"/>
      <c r="C32" s="86"/>
      <c r="D32" s="86"/>
      <c r="E32" s="86"/>
      <c r="F32" s="87"/>
      <c r="G32" s="94" t="s">
        <v>54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5" t="s">
        <v>30</v>
      </c>
      <c r="AI32" s="96"/>
      <c r="AJ32" s="96"/>
      <c r="AK32" s="96"/>
      <c r="AL32" s="96"/>
      <c r="AM32" s="97"/>
      <c r="AN32" s="326">
        <f>AN33+AN35</f>
        <v>527930.28945423721</v>
      </c>
      <c r="AO32" s="327"/>
      <c r="AP32" s="327"/>
      <c r="AQ32" s="327"/>
      <c r="AR32" s="327"/>
      <c r="AS32" s="327"/>
      <c r="AT32" s="327"/>
      <c r="AU32" s="327"/>
      <c r="AV32" s="328"/>
      <c r="AW32" s="326">
        <f>AW33+AW35</f>
        <v>701263.68744907726</v>
      </c>
      <c r="AX32" s="327"/>
      <c r="AY32" s="327"/>
      <c r="AZ32" s="327"/>
      <c r="BA32" s="327"/>
      <c r="BB32" s="327"/>
      <c r="BC32" s="327"/>
      <c r="BD32" s="327"/>
      <c r="BE32" s="328"/>
      <c r="BF32" s="173"/>
      <c r="BG32" s="174"/>
      <c r="BH32" s="174"/>
      <c r="BI32" s="174"/>
      <c r="BJ32" s="174"/>
      <c r="BK32" s="174"/>
      <c r="BL32" s="175"/>
    </row>
    <row r="33" spans="1:64" s="11" customFormat="1" ht="31.5" customHeight="1" x14ac:dyDescent="0.25">
      <c r="A33" s="160" t="s">
        <v>55</v>
      </c>
      <c r="B33" s="160"/>
      <c r="C33" s="160"/>
      <c r="D33" s="160"/>
      <c r="E33" s="160"/>
      <c r="F33" s="160"/>
      <c r="G33" s="323" t="s">
        <v>56</v>
      </c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5"/>
      <c r="AH33" s="162" t="s">
        <v>30</v>
      </c>
      <c r="AI33" s="162"/>
      <c r="AJ33" s="162"/>
      <c r="AK33" s="162"/>
      <c r="AL33" s="162"/>
      <c r="AM33" s="162"/>
      <c r="AN33" s="167">
        <v>52368.712863145716</v>
      </c>
      <c r="AO33" s="168"/>
      <c r="AP33" s="168"/>
      <c r="AQ33" s="168"/>
      <c r="AR33" s="168"/>
      <c r="AS33" s="168"/>
      <c r="AT33" s="168"/>
      <c r="AU33" s="168"/>
      <c r="AV33" s="169"/>
      <c r="AW33" s="167">
        <v>110882.68477000001</v>
      </c>
      <c r="AX33" s="168"/>
      <c r="AY33" s="168"/>
      <c r="AZ33" s="168"/>
      <c r="BA33" s="168"/>
      <c r="BB33" s="168"/>
      <c r="BC33" s="168"/>
      <c r="BD33" s="168"/>
      <c r="BE33" s="169"/>
      <c r="BF33" s="292" t="s">
        <v>57</v>
      </c>
      <c r="BG33" s="293"/>
      <c r="BH33" s="293"/>
      <c r="BI33" s="293"/>
      <c r="BJ33" s="293"/>
      <c r="BK33" s="293"/>
      <c r="BL33" s="294"/>
    </row>
    <row r="34" spans="1:64" s="11" customFormat="1" ht="15.75" x14ac:dyDescent="0.25">
      <c r="A34" s="160" t="s">
        <v>58</v>
      </c>
      <c r="B34" s="160"/>
      <c r="C34" s="160"/>
      <c r="D34" s="160"/>
      <c r="E34" s="160"/>
      <c r="F34" s="160"/>
      <c r="G34" s="314" t="s">
        <v>59</v>
      </c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6"/>
      <c r="AH34" s="162" t="s">
        <v>30</v>
      </c>
      <c r="AI34" s="162"/>
      <c r="AJ34" s="162"/>
      <c r="AK34" s="162"/>
      <c r="AL34" s="162"/>
      <c r="AM34" s="162"/>
      <c r="AN34" s="167">
        <v>0</v>
      </c>
      <c r="AO34" s="168"/>
      <c r="AP34" s="168"/>
      <c r="AQ34" s="168"/>
      <c r="AR34" s="168"/>
      <c r="AS34" s="168"/>
      <c r="AT34" s="168"/>
      <c r="AU34" s="168"/>
      <c r="AV34" s="169"/>
      <c r="AW34" s="167">
        <v>0</v>
      </c>
      <c r="AX34" s="168"/>
      <c r="AY34" s="168"/>
      <c r="AZ34" s="168"/>
      <c r="BA34" s="168"/>
      <c r="BB34" s="168"/>
      <c r="BC34" s="168"/>
      <c r="BD34" s="168"/>
      <c r="BE34" s="169"/>
      <c r="BF34" s="320"/>
      <c r="BG34" s="321"/>
      <c r="BH34" s="321"/>
      <c r="BI34" s="321"/>
      <c r="BJ34" s="321"/>
      <c r="BK34" s="321"/>
      <c r="BL34" s="322"/>
    </row>
    <row r="35" spans="1:64" s="11" customFormat="1" ht="19.5" x14ac:dyDescent="0.25">
      <c r="A35" s="160" t="s">
        <v>60</v>
      </c>
      <c r="B35" s="160"/>
      <c r="C35" s="160"/>
      <c r="D35" s="160"/>
      <c r="E35" s="160"/>
      <c r="F35" s="160"/>
      <c r="G35" s="314" t="s">
        <v>61</v>
      </c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6"/>
      <c r="AH35" s="162" t="s">
        <v>30</v>
      </c>
      <c r="AI35" s="162"/>
      <c r="AJ35" s="162"/>
      <c r="AK35" s="162"/>
      <c r="AL35" s="162"/>
      <c r="AM35" s="162"/>
      <c r="AN35" s="317">
        <v>475561.57659109146</v>
      </c>
      <c r="AO35" s="318"/>
      <c r="AP35" s="318"/>
      <c r="AQ35" s="318"/>
      <c r="AR35" s="318"/>
      <c r="AS35" s="318"/>
      <c r="AT35" s="318"/>
      <c r="AU35" s="318"/>
      <c r="AV35" s="319"/>
      <c r="AW35" s="317">
        <v>590381.00267907721</v>
      </c>
      <c r="AX35" s="318"/>
      <c r="AY35" s="318"/>
      <c r="AZ35" s="318"/>
      <c r="BA35" s="318"/>
      <c r="BB35" s="318"/>
      <c r="BC35" s="318"/>
      <c r="BD35" s="318"/>
      <c r="BE35" s="319"/>
      <c r="BF35" s="295" t="s">
        <v>62</v>
      </c>
      <c r="BG35" s="296"/>
      <c r="BH35" s="296"/>
      <c r="BI35" s="296"/>
      <c r="BJ35" s="296"/>
      <c r="BK35" s="296"/>
      <c r="BL35" s="297"/>
    </row>
    <row r="36" spans="1:64" s="11" customFormat="1" ht="31.5" customHeight="1" x14ac:dyDescent="0.25">
      <c r="A36" s="160" t="s">
        <v>63</v>
      </c>
      <c r="B36" s="160"/>
      <c r="C36" s="160"/>
      <c r="D36" s="160"/>
      <c r="E36" s="160"/>
      <c r="F36" s="160"/>
      <c r="G36" s="291" t="s">
        <v>64</v>
      </c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162" t="s">
        <v>30</v>
      </c>
      <c r="AI36" s="162"/>
      <c r="AJ36" s="162"/>
      <c r="AK36" s="162"/>
      <c r="AL36" s="162"/>
      <c r="AM36" s="162"/>
      <c r="AN36" s="167">
        <v>0</v>
      </c>
      <c r="AO36" s="168"/>
      <c r="AP36" s="168"/>
      <c r="AQ36" s="168"/>
      <c r="AR36" s="168"/>
      <c r="AS36" s="168"/>
      <c r="AT36" s="168"/>
      <c r="AU36" s="168"/>
      <c r="AV36" s="169"/>
      <c r="AW36" s="167">
        <v>0</v>
      </c>
      <c r="AX36" s="168"/>
      <c r="AY36" s="168"/>
      <c r="AZ36" s="168"/>
      <c r="BA36" s="168"/>
      <c r="BB36" s="168"/>
      <c r="BC36" s="168"/>
      <c r="BD36" s="168"/>
      <c r="BE36" s="169"/>
      <c r="BF36" s="166"/>
      <c r="BG36" s="166"/>
      <c r="BH36" s="166"/>
      <c r="BI36" s="166"/>
      <c r="BJ36" s="166"/>
      <c r="BK36" s="166"/>
      <c r="BL36" s="166"/>
    </row>
    <row r="37" spans="1:64" s="11" customFormat="1" ht="31.5" customHeight="1" x14ac:dyDescent="0.25">
      <c r="A37" s="160" t="s">
        <v>65</v>
      </c>
      <c r="B37" s="160"/>
      <c r="C37" s="160"/>
      <c r="D37" s="160"/>
      <c r="E37" s="160"/>
      <c r="F37" s="160"/>
      <c r="G37" s="291" t="s">
        <v>66</v>
      </c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95" t="s">
        <v>30</v>
      </c>
      <c r="AI37" s="96"/>
      <c r="AJ37" s="96"/>
      <c r="AK37" s="96"/>
      <c r="AL37" s="96"/>
      <c r="AM37" s="97"/>
      <c r="AN37" s="167">
        <v>0</v>
      </c>
      <c r="AO37" s="168"/>
      <c r="AP37" s="168"/>
      <c r="AQ37" s="168"/>
      <c r="AR37" s="168"/>
      <c r="AS37" s="168"/>
      <c r="AT37" s="168"/>
      <c r="AU37" s="168"/>
      <c r="AV37" s="169"/>
      <c r="AW37" s="167">
        <v>0</v>
      </c>
      <c r="AX37" s="168"/>
      <c r="AY37" s="168"/>
      <c r="AZ37" s="168"/>
      <c r="BA37" s="168"/>
      <c r="BB37" s="168"/>
      <c r="BC37" s="168"/>
      <c r="BD37" s="168"/>
      <c r="BE37" s="169"/>
      <c r="BF37" s="311"/>
      <c r="BG37" s="312"/>
      <c r="BH37" s="312"/>
      <c r="BI37" s="312"/>
      <c r="BJ37" s="312"/>
      <c r="BK37" s="312"/>
      <c r="BL37" s="313"/>
    </row>
    <row r="38" spans="1:64" s="11" customFormat="1" ht="15.75" x14ac:dyDescent="0.25">
      <c r="A38" s="298" t="s">
        <v>67</v>
      </c>
      <c r="B38" s="299"/>
      <c r="C38" s="299"/>
      <c r="D38" s="299"/>
      <c r="E38" s="299"/>
      <c r="F38" s="300"/>
      <c r="G38" s="304" t="s">
        <v>68</v>
      </c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95" t="s">
        <v>30</v>
      </c>
      <c r="AI38" s="96"/>
      <c r="AJ38" s="96"/>
      <c r="AK38" s="96"/>
      <c r="AL38" s="96"/>
      <c r="AM38" s="97"/>
      <c r="AN38" s="243">
        <f>AN40+AN41+AN42+AN43+AN45+AN47+AN48+AN49+AN63</f>
        <v>9954238.0772941243</v>
      </c>
      <c r="AO38" s="244"/>
      <c r="AP38" s="244"/>
      <c r="AQ38" s="244"/>
      <c r="AR38" s="244"/>
      <c r="AS38" s="244"/>
      <c r="AT38" s="244"/>
      <c r="AU38" s="244"/>
      <c r="AV38" s="245"/>
      <c r="AW38" s="243">
        <f>AW40+AW41+AW42+AW43+AW45+AW47+AW48+AW49+AW63</f>
        <v>11381861.707630469</v>
      </c>
      <c r="AX38" s="244"/>
      <c r="AY38" s="244"/>
      <c r="AZ38" s="244"/>
      <c r="BA38" s="244"/>
      <c r="BB38" s="244"/>
      <c r="BC38" s="244"/>
      <c r="BD38" s="244"/>
      <c r="BE38" s="245"/>
      <c r="BF38" s="305"/>
      <c r="BG38" s="306"/>
      <c r="BH38" s="306"/>
      <c r="BI38" s="306"/>
      <c r="BJ38" s="306"/>
      <c r="BK38" s="306"/>
      <c r="BL38" s="307"/>
    </row>
    <row r="39" spans="1:64" s="11" customFormat="1" ht="15.75" x14ac:dyDescent="0.25">
      <c r="A39" s="301"/>
      <c r="B39" s="302"/>
      <c r="C39" s="302"/>
      <c r="D39" s="302"/>
      <c r="E39" s="302"/>
      <c r="F39" s="303"/>
      <c r="G39" s="132" t="s">
        <v>69</v>
      </c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01"/>
      <c r="AI39" s="102"/>
      <c r="AJ39" s="102"/>
      <c r="AK39" s="102"/>
      <c r="AL39" s="102"/>
      <c r="AM39" s="103"/>
      <c r="AN39" s="249"/>
      <c r="AO39" s="250"/>
      <c r="AP39" s="250"/>
      <c r="AQ39" s="250"/>
      <c r="AR39" s="250"/>
      <c r="AS39" s="250"/>
      <c r="AT39" s="250"/>
      <c r="AU39" s="250"/>
      <c r="AV39" s="251"/>
      <c r="AW39" s="249"/>
      <c r="AX39" s="250"/>
      <c r="AY39" s="250"/>
      <c r="AZ39" s="250"/>
      <c r="BA39" s="250"/>
      <c r="BB39" s="250"/>
      <c r="BC39" s="250"/>
      <c r="BD39" s="250"/>
      <c r="BE39" s="251"/>
      <c r="BF39" s="308"/>
      <c r="BG39" s="309"/>
      <c r="BH39" s="309"/>
      <c r="BI39" s="309"/>
      <c r="BJ39" s="309"/>
      <c r="BK39" s="309"/>
      <c r="BL39" s="310"/>
    </row>
    <row r="40" spans="1:64" s="11" customFormat="1" ht="24" customHeight="1" x14ac:dyDescent="0.25">
      <c r="A40" s="160" t="s">
        <v>70</v>
      </c>
      <c r="B40" s="160"/>
      <c r="C40" s="160"/>
      <c r="D40" s="160"/>
      <c r="E40" s="160"/>
      <c r="F40" s="160"/>
      <c r="G40" s="161" t="s">
        <v>71</v>
      </c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2" t="s">
        <v>30</v>
      </c>
      <c r="AI40" s="162"/>
      <c r="AJ40" s="162"/>
      <c r="AK40" s="162"/>
      <c r="AL40" s="162"/>
      <c r="AM40" s="162"/>
      <c r="AN40" s="230">
        <v>4470702.5729668867</v>
      </c>
      <c r="AO40" s="231"/>
      <c r="AP40" s="231"/>
      <c r="AQ40" s="231"/>
      <c r="AR40" s="231"/>
      <c r="AS40" s="231"/>
      <c r="AT40" s="231"/>
      <c r="AU40" s="231"/>
      <c r="AV40" s="232"/>
      <c r="AW40" s="230">
        <v>4462510.4497300005</v>
      </c>
      <c r="AX40" s="231"/>
      <c r="AY40" s="231"/>
      <c r="AZ40" s="231"/>
      <c r="BA40" s="231"/>
      <c r="BB40" s="231"/>
      <c r="BC40" s="231"/>
      <c r="BD40" s="231"/>
      <c r="BE40" s="232"/>
      <c r="BF40" s="295"/>
      <c r="BG40" s="296"/>
      <c r="BH40" s="296"/>
      <c r="BI40" s="296"/>
      <c r="BJ40" s="296"/>
      <c r="BK40" s="296"/>
      <c r="BL40" s="297"/>
    </row>
    <row r="41" spans="1:64" s="11" customFormat="1" ht="42.75" customHeight="1" x14ac:dyDescent="0.25">
      <c r="A41" s="85" t="s">
        <v>72</v>
      </c>
      <c r="B41" s="86"/>
      <c r="C41" s="86"/>
      <c r="D41" s="86"/>
      <c r="E41" s="86"/>
      <c r="F41" s="87"/>
      <c r="G41" s="291" t="s">
        <v>73</v>
      </c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95" t="s">
        <v>30</v>
      </c>
      <c r="AI41" s="96"/>
      <c r="AJ41" s="96"/>
      <c r="AK41" s="96"/>
      <c r="AL41" s="96"/>
      <c r="AM41" s="97"/>
      <c r="AN41" s="167">
        <v>0</v>
      </c>
      <c r="AO41" s="168"/>
      <c r="AP41" s="168"/>
      <c r="AQ41" s="168"/>
      <c r="AR41" s="168"/>
      <c r="AS41" s="168"/>
      <c r="AT41" s="168"/>
      <c r="AU41" s="168"/>
      <c r="AV41" s="169"/>
      <c r="AW41" s="167">
        <v>378.24</v>
      </c>
      <c r="AX41" s="168"/>
      <c r="AY41" s="168"/>
      <c r="AZ41" s="168"/>
      <c r="BA41" s="168"/>
      <c r="BB41" s="168"/>
      <c r="BC41" s="168"/>
      <c r="BD41" s="168"/>
      <c r="BE41" s="169"/>
      <c r="BF41" s="292" t="s">
        <v>74</v>
      </c>
      <c r="BG41" s="293"/>
      <c r="BH41" s="293"/>
      <c r="BI41" s="293"/>
      <c r="BJ41" s="293"/>
      <c r="BK41" s="293"/>
      <c r="BL41" s="294"/>
    </row>
    <row r="42" spans="1:64" s="11" customFormat="1" ht="30.75" customHeight="1" x14ac:dyDescent="0.25">
      <c r="A42" s="160" t="s">
        <v>75</v>
      </c>
      <c r="B42" s="160"/>
      <c r="C42" s="160"/>
      <c r="D42" s="160"/>
      <c r="E42" s="160"/>
      <c r="F42" s="160"/>
      <c r="G42" s="279" t="s">
        <v>76</v>
      </c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80" t="s">
        <v>30</v>
      </c>
      <c r="AI42" s="280"/>
      <c r="AJ42" s="280"/>
      <c r="AK42" s="280"/>
      <c r="AL42" s="280"/>
      <c r="AM42" s="280"/>
      <c r="AN42" s="230">
        <v>40277.714603862696</v>
      </c>
      <c r="AO42" s="231"/>
      <c r="AP42" s="231"/>
      <c r="AQ42" s="231"/>
      <c r="AR42" s="231"/>
      <c r="AS42" s="231"/>
      <c r="AT42" s="231"/>
      <c r="AU42" s="231"/>
      <c r="AV42" s="232"/>
      <c r="AW42" s="230">
        <v>58866.905120000003</v>
      </c>
      <c r="AX42" s="231"/>
      <c r="AY42" s="231"/>
      <c r="AZ42" s="231"/>
      <c r="BA42" s="231"/>
      <c r="BB42" s="231"/>
      <c r="BC42" s="231"/>
      <c r="BD42" s="231"/>
      <c r="BE42" s="232"/>
      <c r="BF42" s="292" t="s">
        <v>77</v>
      </c>
      <c r="BG42" s="293"/>
      <c r="BH42" s="293"/>
      <c r="BI42" s="293"/>
      <c r="BJ42" s="293"/>
      <c r="BK42" s="293"/>
      <c r="BL42" s="294"/>
    </row>
    <row r="43" spans="1:64" s="11" customFormat="1" ht="35.25" customHeight="1" x14ac:dyDescent="0.25">
      <c r="A43" s="160" t="s">
        <v>78</v>
      </c>
      <c r="B43" s="160"/>
      <c r="C43" s="160"/>
      <c r="D43" s="160"/>
      <c r="E43" s="160"/>
      <c r="F43" s="160"/>
      <c r="G43" s="279" t="s">
        <v>79</v>
      </c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162" t="s">
        <v>30</v>
      </c>
      <c r="AI43" s="162"/>
      <c r="AJ43" s="162"/>
      <c r="AK43" s="162"/>
      <c r="AL43" s="162"/>
      <c r="AM43" s="162"/>
      <c r="AN43" s="230">
        <v>911112.19728354481</v>
      </c>
      <c r="AO43" s="231"/>
      <c r="AP43" s="231"/>
      <c r="AQ43" s="231"/>
      <c r="AR43" s="231"/>
      <c r="AS43" s="231"/>
      <c r="AT43" s="231"/>
      <c r="AU43" s="231"/>
      <c r="AV43" s="232"/>
      <c r="AW43" s="230">
        <v>975675.90434000001</v>
      </c>
      <c r="AX43" s="231"/>
      <c r="AY43" s="231"/>
      <c r="AZ43" s="231"/>
      <c r="BA43" s="231"/>
      <c r="BB43" s="231"/>
      <c r="BC43" s="231"/>
      <c r="BD43" s="231"/>
      <c r="BE43" s="232"/>
      <c r="BF43" s="287"/>
      <c r="BG43" s="288"/>
      <c r="BH43" s="288"/>
      <c r="BI43" s="288"/>
      <c r="BJ43" s="288"/>
      <c r="BK43" s="288"/>
      <c r="BL43" s="289"/>
    </row>
    <row r="44" spans="1:64" s="11" customFormat="1" ht="45.75" customHeight="1" x14ac:dyDescent="0.25">
      <c r="A44" s="160" t="s">
        <v>80</v>
      </c>
      <c r="B44" s="160"/>
      <c r="C44" s="160"/>
      <c r="D44" s="160"/>
      <c r="E44" s="160"/>
      <c r="F44" s="160"/>
      <c r="G44" s="291" t="s">
        <v>81</v>
      </c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80" t="s">
        <v>30</v>
      </c>
      <c r="AI44" s="280"/>
      <c r="AJ44" s="280"/>
      <c r="AK44" s="280"/>
      <c r="AL44" s="280"/>
      <c r="AM44" s="280"/>
      <c r="AN44" s="230">
        <v>0</v>
      </c>
      <c r="AO44" s="231"/>
      <c r="AP44" s="231"/>
      <c r="AQ44" s="231"/>
      <c r="AR44" s="231"/>
      <c r="AS44" s="231"/>
      <c r="AT44" s="231"/>
      <c r="AU44" s="231"/>
      <c r="AV44" s="232"/>
      <c r="AW44" s="230">
        <v>0</v>
      </c>
      <c r="AX44" s="231"/>
      <c r="AY44" s="231"/>
      <c r="AZ44" s="231"/>
      <c r="BA44" s="231"/>
      <c r="BB44" s="231"/>
      <c r="BC44" s="231"/>
      <c r="BD44" s="231"/>
      <c r="BE44" s="232"/>
      <c r="BF44" s="166"/>
      <c r="BG44" s="166"/>
      <c r="BH44" s="166"/>
      <c r="BI44" s="166"/>
      <c r="BJ44" s="166"/>
      <c r="BK44" s="166"/>
      <c r="BL44" s="166"/>
    </row>
    <row r="45" spans="1:64" s="11" customFormat="1" ht="25.5" customHeight="1" x14ac:dyDescent="0.25">
      <c r="A45" s="160" t="s">
        <v>82</v>
      </c>
      <c r="B45" s="160"/>
      <c r="C45" s="160"/>
      <c r="D45" s="160"/>
      <c r="E45" s="160"/>
      <c r="F45" s="160"/>
      <c r="G45" s="279" t="s">
        <v>83</v>
      </c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162" t="s">
        <v>30</v>
      </c>
      <c r="AI45" s="162"/>
      <c r="AJ45" s="162"/>
      <c r="AK45" s="162"/>
      <c r="AL45" s="162"/>
      <c r="AM45" s="162"/>
      <c r="AN45" s="230">
        <v>1502925.6266666667</v>
      </c>
      <c r="AO45" s="231"/>
      <c r="AP45" s="231"/>
      <c r="AQ45" s="231"/>
      <c r="AR45" s="231"/>
      <c r="AS45" s="231"/>
      <c r="AT45" s="231"/>
      <c r="AU45" s="231"/>
      <c r="AV45" s="232"/>
      <c r="AW45" s="230">
        <v>1686524.01813</v>
      </c>
      <c r="AX45" s="231"/>
      <c r="AY45" s="231"/>
      <c r="AZ45" s="231"/>
      <c r="BA45" s="231"/>
      <c r="BB45" s="231"/>
      <c r="BC45" s="231"/>
      <c r="BD45" s="231"/>
      <c r="BE45" s="232"/>
      <c r="BF45" s="290"/>
      <c r="BG45" s="290"/>
      <c r="BH45" s="290"/>
      <c r="BI45" s="290"/>
      <c r="BJ45" s="290"/>
      <c r="BK45" s="290"/>
      <c r="BL45" s="290"/>
    </row>
    <row r="46" spans="1:64" s="11" customFormat="1" ht="15" customHeight="1" x14ac:dyDescent="0.25">
      <c r="A46" s="160" t="s">
        <v>84</v>
      </c>
      <c r="B46" s="160"/>
      <c r="C46" s="160"/>
      <c r="D46" s="160"/>
      <c r="E46" s="160"/>
      <c r="F46" s="160"/>
      <c r="G46" s="161" t="s">
        <v>85</v>
      </c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2" t="s">
        <v>30</v>
      </c>
      <c r="AI46" s="162"/>
      <c r="AJ46" s="162"/>
      <c r="AK46" s="162"/>
      <c r="AL46" s="162"/>
      <c r="AM46" s="162"/>
      <c r="AN46" s="230">
        <v>0</v>
      </c>
      <c r="AO46" s="231"/>
      <c r="AP46" s="231"/>
      <c r="AQ46" s="231"/>
      <c r="AR46" s="231"/>
      <c r="AS46" s="231"/>
      <c r="AT46" s="231"/>
      <c r="AU46" s="231"/>
      <c r="AV46" s="232"/>
      <c r="AW46" s="230">
        <v>0</v>
      </c>
      <c r="AX46" s="231"/>
      <c r="AY46" s="231"/>
      <c r="AZ46" s="231"/>
      <c r="BA46" s="231"/>
      <c r="BB46" s="231"/>
      <c r="BC46" s="231"/>
      <c r="BD46" s="231"/>
      <c r="BE46" s="232"/>
      <c r="BF46" s="166"/>
      <c r="BG46" s="166"/>
      <c r="BH46" s="166"/>
      <c r="BI46" s="166"/>
      <c r="BJ46" s="166"/>
      <c r="BK46" s="166"/>
      <c r="BL46" s="166"/>
    </row>
    <row r="47" spans="1:64" s="11" customFormat="1" ht="39.75" customHeight="1" x14ac:dyDescent="0.2">
      <c r="A47" s="269" t="s">
        <v>86</v>
      </c>
      <c r="B47" s="269"/>
      <c r="C47" s="269"/>
      <c r="D47" s="269"/>
      <c r="E47" s="269"/>
      <c r="F47" s="269"/>
      <c r="G47" s="279" t="s">
        <v>87</v>
      </c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80" t="s">
        <v>30</v>
      </c>
      <c r="AI47" s="280"/>
      <c r="AJ47" s="280"/>
      <c r="AK47" s="280"/>
      <c r="AL47" s="280"/>
      <c r="AM47" s="280"/>
      <c r="AN47" s="230">
        <v>32832.905617501674</v>
      </c>
      <c r="AO47" s="231"/>
      <c r="AP47" s="231"/>
      <c r="AQ47" s="231"/>
      <c r="AR47" s="231"/>
      <c r="AS47" s="231"/>
      <c r="AT47" s="231"/>
      <c r="AU47" s="231"/>
      <c r="AV47" s="232"/>
      <c r="AW47" s="284">
        <v>1506.4417755792799</v>
      </c>
      <c r="AX47" s="285"/>
      <c r="AY47" s="285"/>
      <c r="AZ47" s="285"/>
      <c r="BA47" s="285"/>
      <c r="BB47" s="285"/>
      <c r="BC47" s="285"/>
      <c r="BD47" s="285"/>
      <c r="BE47" s="286"/>
      <c r="BF47" s="287" t="s">
        <v>88</v>
      </c>
      <c r="BG47" s="288"/>
      <c r="BH47" s="288"/>
      <c r="BI47" s="288"/>
      <c r="BJ47" s="288"/>
      <c r="BK47" s="288"/>
      <c r="BL47" s="289"/>
    </row>
    <row r="48" spans="1:64" s="11" customFormat="1" ht="42" customHeight="1" x14ac:dyDescent="0.25">
      <c r="A48" s="160" t="s">
        <v>89</v>
      </c>
      <c r="B48" s="160"/>
      <c r="C48" s="160"/>
      <c r="D48" s="160"/>
      <c r="E48" s="160"/>
      <c r="F48" s="160"/>
      <c r="G48" s="279" t="s">
        <v>90</v>
      </c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80" t="s">
        <v>30</v>
      </c>
      <c r="AI48" s="280"/>
      <c r="AJ48" s="280"/>
      <c r="AK48" s="280"/>
      <c r="AL48" s="280"/>
      <c r="AM48" s="280"/>
      <c r="AN48" s="230">
        <v>120863.30527160465</v>
      </c>
      <c r="AO48" s="231"/>
      <c r="AP48" s="231"/>
      <c r="AQ48" s="231"/>
      <c r="AR48" s="231"/>
      <c r="AS48" s="231"/>
      <c r="AT48" s="231"/>
      <c r="AU48" s="231"/>
      <c r="AV48" s="232"/>
      <c r="AW48" s="230">
        <v>170961.25017000001</v>
      </c>
      <c r="AX48" s="231"/>
      <c r="AY48" s="231"/>
      <c r="AZ48" s="231"/>
      <c r="BA48" s="231"/>
      <c r="BB48" s="231"/>
      <c r="BC48" s="231"/>
      <c r="BD48" s="231"/>
      <c r="BE48" s="232"/>
      <c r="BF48" s="281" t="s">
        <v>91</v>
      </c>
      <c r="BG48" s="282"/>
      <c r="BH48" s="282"/>
      <c r="BI48" s="282"/>
      <c r="BJ48" s="282"/>
      <c r="BK48" s="282"/>
      <c r="BL48" s="283"/>
    </row>
    <row r="49" spans="1:64" s="11" customFormat="1" ht="15.75" x14ac:dyDescent="0.25">
      <c r="A49" s="85" t="s">
        <v>92</v>
      </c>
      <c r="B49" s="86"/>
      <c r="C49" s="86"/>
      <c r="D49" s="86"/>
      <c r="E49" s="86"/>
      <c r="F49" s="87"/>
      <c r="G49" s="94" t="s">
        <v>93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5" t="s">
        <v>30</v>
      </c>
      <c r="AI49" s="96"/>
      <c r="AJ49" s="96"/>
      <c r="AK49" s="96"/>
      <c r="AL49" s="96"/>
      <c r="AM49" s="97"/>
      <c r="AN49" s="167">
        <v>353109.14</v>
      </c>
      <c r="AO49" s="168"/>
      <c r="AP49" s="168"/>
      <c r="AQ49" s="168"/>
      <c r="AR49" s="168"/>
      <c r="AS49" s="168"/>
      <c r="AT49" s="168"/>
      <c r="AU49" s="168"/>
      <c r="AV49" s="169"/>
      <c r="AW49" s="167">
        <v>640523.64517832198</v>
      </c>
      <c r="AX49" s="168"/>
      <c r="AY49" s="168"/>
      <c r="AZ49" s="168"/>
      <c r="BA49" s="168"/>
      <c r="BB49" s="168"/>
      <c r="BC49" s="168"/>
      <c r="BD49" s="168"/>
      <c r="BE49" s="169"/>
      <c r="BF49" s="122" t="s">
        <v>94</v>
      </c>
      <c r="BG49" s="123"/>
      <c r="BH49" s="123"/>
      <c r="BI49" s="123"/>
      <c r="BJ49" s="123"/>
      <c r="BK49" s="123"/>
      <c r="BL49" s="124"/>
    </row>
    <row r="50" spans="1:64" s="11" customFormat="1" ht="15.75" x14ac:dyDescent="0.25">
      <c r="A50" s="88"/>
      <c r="B50" s="89"/>
      <c r="C50" s="89"/>
      <c r="D50" s="89"/>
      <c r="E50" s="89"/>
      <c r="F50" s="90"/>
      <c r="G50" s="131" t="s">
        <v>95</v>
      </c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98"/>
      <c r="AI50" s="99"/>
      <c r="AJ50" s="99"/>
      <c r="AK50" s="99"/>
      <c r="AL50" s="99"/>
      <c r="AM50" s="100"/>
      <c r="AN50" s="221"/>
      <c r="AO50" s="222"/>
      <c r="AP50" s="222"/>
      <c r="AQ50" s="222"/>
      <c r="AR50" s="222"/>
      <c r="AS50" s="222"/>
      <c r="AT50" s="222"/>
      <c r="AU50" s="222"/>
      <c r="AV50" s="223"/>
      <c r="AW50" s="221"/>
      <c r="AX50" s="222"/>
      <c r="AY50" s="222"/>
      <c r="AZ50" s="222"/>
      <c r="BA50" s="222"/>
      <c r="BB50" s="222"/>
      <c r="BC50" s="222"/>
      <c r="BD50" s="222"/>
      <c r="BE50" s="223"/>
      <c r="BF50" s="125"/>
      <c r="BG50" s="126"/>
      <c r="BH50" s="126"/>
      <c r="BI50" s="126"/>
      <c r="BJ50" s="126"/>
      <c r="BK50" s="126"/>
      <c r="BL50" s="127"/>
    </row>
    <row r="51" spans="1:64" s="11" customFormat="1" ht="21" customHeight="1" x14ac:dyDescent="0.25">
      <c r="A51" s="88"/>
      <c r="B51" s="89"/>
      <c r="C51" s="89"/>
      <c r="D51" s="89"/>
      <c r="E51" s="89"/>
      <c r="F51" s="90"/>
      <c r="G51" s="131" t="s">
        <v>96</v>
      </c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98"/>
      <c r="AI51" s="99"/>
      <c r="AJ51" s="99"/>
      <c r="AK51" s="99"/>
      <c r="AL51" s="99"/>
      <c r="AM51" s="100"/>
      <c r="AN51" s="221"/>
      <c r="AO51" s="222"/>
      <c r="AP51" s="222"/>
      <c r="AQ51" s="222"/>
      <c r="AR51" s="222"/>
      <c r="AS51" s="222"/>
      <c r="AT51" s="222"/>
      <c r="AU51" s="222"/>
      <c r="AV51" s="223"/>
      <c r="AW51" s="221"/>
      <c r="AX51" s="222"/>
      <c r="AY51" s="222"/>
      <c r="AZ51" s="222"/>
      <c r="BA51" s="222"/>
      <c r="BB51" s="222"/>
      <c r="BC51" s="222"/>
      <c r="BD51" s="222"/>
      <c r="BE51" s="223"/>
      <c r="BF51" s="125"/>
      <c r="BG51" s="126"/>
      <c r="BH51" s="126"/>
      <c r="BI51" s="126"/>
      <c r="BJ51" s="126"/>
      <c r="BK51" s="126"/>
      <c r="BL51" s="127"/>
    </row>
    <row r="52" spans="1:64" s="11" customFormat="1" ht="38.25" customHeight="1" x14ac:dyDescent="0.25">
      <c r="A52" s="91"/>
      <c r="B52" s="92"/>
      <c r="C52" s="92"/>
      <c r="D52" s="92"/>
      <c r="E52" s="92"/>
      <c r="F52" s="93"/>
      <c r="G52" s="132" t="s">
        <v>97</v>
      </c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01"/>
      <c r="AI52" s="102"/>
      <c r="AJ52" s="102"/>
      <c r="AK52" s="102"/>
      <c r="AL52" s="102"/>
      <c r="AM52" s="103"/>
      <c r="AN52" s="170"/>
      <c r="AO52" s="171"/>
      <c r="AP52" s="171"/>
      <c r="AQ52" s="171"/>
      <c r="AR52" s="171"/>
      <c r="AS52" s="171"/>
      <c r="AT52" s="171"/>
      <c r="AU52" s="171"/>
      <c r="AV52" s="172"/>
      <c r="AW52" s="170"/>
      <c r="AX52" s="171"/>
      <c r="AY52" s="171"/>
      <c r="AZ52" s="171"/>
      <c r="BA52" s="171"/>
      <c r="BB52" s="171"/>
      <c r="BC52" s="171"/>
      <c r="BD52" s="171"/>
      <c r="BE52" s="172"/>
      <c r="BF52" s="128"/>
      <c r="BG52" s="129"/>
      <c r="BH52" s="129"/>
      <c r="BI52" s="129"/>
      <c r="BJ52" s="129"/>
      <c r="BK52" s="129"/>
      <c r="BL52" s="130"/>
    </row>
    <row r="53" spans="1:64" s="11" customFormat="1" ht="33" customHeight="1" x14ac:dyDescent="0.25">
      <c r="A53" s="85" t="s">
        <v>98</v>
      </c>
      <c r="B53" s="86"/>
      <c r="C53" s="86"/>
      <c r="D53" s="86"/>
      <c r="E53" s="86"/>
      <c r="F53" s="87"/>
      <c r="G53" s="94" t="s">
        <v>99</v>
      </c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5" t="s">
        <v>100</v>
      </c>
      <c r="AI53" s="96"/>
      <c r="AJ53" s="96"/>
      <c r="AK53" s="96"/>
      <c r="AL53" s="96"/>
      <c r="AM53" s="97"/>
      <c r="AN53" s="167">
        <f>5420+199</f>
        <v>5619</v>
      </c>
      <c r="AO53" s="168"/>
      <c r="AP53" s="168"/>
      <c r="AQ53" s="168"/>
      <c r="AR53" s="168"/>
      <c r="AS53" s="168"/>
      <c r="AT53" s="168"/>
      <c r="AU53" s="168"/>
      <c r="AV53" s="169"/>
      <c r="AW53" s="167">
        <f>2971+381+1</f>
        <v>3353</v>
      </c>
      <c r="AX53" s="168"/>
      <c r="AY53" s="168"/>
      <c r="AZ53" s="168"/>
      <c r="BA53" s="168"/>
      <c r="BB53" s="168"/>
      <c r="BC53" s="168"/>
      <c r="BD53" s="168"/>
      <c r="BE53" s="169"/>
      <c r="BF53" s="122" t="s">
        <v>101</v>
      </c>
      <c r="BG53" s="123"/>
      <c r="BH53" s="123"/>
      <c r="BI53" s="123"/>
      <c r="BJ53" s="123"/>
      <c r="BK53" s="123"/>
      <c r="BL53" s="124"/>
    </row>
    <row r="54" spans="1:64" s="11" customFormat="1" ht="26.25" customHeight="1" x14ac:dyDescent="0.2">
      <c r="A54" s="91"/>
      <c r="B54" s="92"/>
      <c r="C54" s="92"/>
      <c r="D54" s="92"/>
      <c r="E54" s="92"/>
      <c r="F54" s="93"/>
      <c r="G54" s="278" t="s">
        <v>102</v>
      </c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101"/>
      <c r="AI54" s="102"/>
      <c r="AJ54" s="102"/>
      <c r="AK54" s="102"/>
      <c r="AL54" s="102"/>
      <c r="AM54" s="103"/>
      <c r="AN54" s="170"/>
      <c r="AO54" s="171"/>
      <c r="AP54" s="171"/>
      <c r="AQ54" s="171"/>
      <c r="AR54" s="171"/>
      <c r="AS54" s="171"/>
      <c r="AT54" s="171"/>
      <c r="AU54" s="171"/>
      <c r="AV54" s="172"/>
      <c r="AW54" s="170"/>
      <c r="AX54" s="171"/>
      <c r="AY54" s="171"/>
      <c r="AZ54" s="171"/>
      <c r="BA54" s="171"/>
      <c r="BB54" s="171"/>
      <c r="BC54" s="171"/>
      <c r="BD54" s="171"/>
      <c r="BE54" s="172"/>
      <c r="BF54" s="128"/>
      <c r="BG54" s="129"/>
      <c r="BH54" s="129"/>
      <c r="BI54" s="129"/>
      <c r="BJ54" s="129"/>
      <c r="BK54" s="129"/>
      <c r="BL54" s="130"/>
    </row>
    <row r="55" spans="1:64" s="11" customFormat="1" ht="15.75" x14ac:dyDescent="0.25">
      <c r="A55" s="85" t="s">
        <v>103</v>
      </c>
      <c r="B55" s="86"/>
      <c r="C55" s="86"/>
      <c r="D55" s="86"/>
      <c r="E55" s="86"/>
      <c r="F55" s="87"/>
      <c r="G55" s="94" t="s">
        <v>104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5" t="s">
        <v>30</v>
      </c>
      <c r="AI55" s="96"/>
      <c r="AJ55" s="96"/>
      <c r="AK55" s="96"/>
      <c r="AL55" s="96"/>
      <c r="AM55" s="97"/>
      <c r="AN55" s="167">
        <v>0</v>
      </c>
      <c r="AO55" s="168"/>
      <c r="AP55" s="168"/>
      <c r="AQ55" s="168"/>
      <c r="AR55" s="168"/>
      <c r="AS55" s="168"/>
      <c r="AT55" s="168"/>
      <c r="AU55" s="168"/>
      <c r="AV55" s="169"/>
      <c r="AW55" s="167">
        <v>0</v>
      </c>
      <c r="AX55" s="168"/>
      <c r="AY55" s="168"/>
      <c r="AZ55" s="168"/>
      <c r="BA55" s="168"/>
      <c r="BB55" s="168"/>
      <c r="BC55" s="168"/>
      <c r="BD55" s="168"/>
      <c r="BE55" s="169"/>
      <c r="BF55" s="173"/>
      <c r="BG55" s="174"/>
      <c r="BH55" s="174"/>
      <c r="BI55" s="174"/>
      <c r="BJ55" s="174"/>
      <c r="BK55" s="174"/>
      <c r="BL55" s="175"/>
    </row>
    <row r="56" spans="1:64" s="11" customFormat="1" ht="15.75" x14ac:dyDescent="0.25">
      <c r="A56" s="88"/>
      <c r="B56" s="89"/>
      <c r="C56" s="89"/>
      <c r="D56" s="89"/>
      <c r="E56" s="89"/>
      <c r="F56" s="90"/>
      <c r="G56" s="131" t="s">
        <v>105</v>
      </c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98"/>
      <c r="AI56" s="99"/>
      <c r="AJ56" s="99"/>
      <c r="AK56" s="99"/>
      <c r="AL56" s="99"/>
      <c r="AM56" s="100"/>
      <c r="AN56" s="221"/>
      <c r="AO56" s="222"/>
      <c r="AP56" s="222"/>
      <c r="AQ56" s="222"/>
      <c r="AR56" s="222"/>
      <c r="AS56" s="222"/>
      <c r="AT56" s="222"/>
      <c r="AU56" s="222"/>
      <c r="AV56" s="223"/>
      <c r="AW56" s="221"/>
      <c r="AX56" s="222"/>
      <c r="AY56" s="222"/>
      <c r="AZ56" s="222"/>
      <c r="BA56" s="222"/>
      <c r="BB56" s="222"/>
      <c r="BC56" s="222"/>
      <c r="BD56" s="222"/>
      <c r="BE56" s="223"/>
      <c r="BF56" s="224"/>
      <c r="BG56" s="225"/>
      <c r="BH56" s="225"/>
      <c r="BI56" s="225"/>
      <c r="BJ56" s="225"/>
      <c r="BK56" s="225"/>
      <c r="BL56" s="226"/>
    </row>
    <row r="57" spans="1:64" s="11" customFormat="1" ht="15.75" x14ac:dyDescent="0.25">
      <c r="A57" s="88"/>
      <c r="B57" s="89"/>
      <c r="C57" s="89"/>
      <c r="D57" s="89"/>
      <c r="E57" s="89"/>
      <c r="F57" s="90"/>
      <c r="G57" s="131" t="s">
        <v>106</v>
      </c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98"/>
      <c r="AI57" s="99"/>
      <c r="AJ57" s="99"/>
      <c r="AK57" s="99"/>
      <c r="AL57" s="99"/>
      <c r="AM57" s="100"/>
      <c r="AN57" s="221"/>
      <c r="AO57" s="222"/>
      <c r="AP57" s="222"/>
      <c r="AQ57" s="222"/>
      <c r="AR57" s="222"/>
      <c r="AS57" s="222"/>
      <c r="AT57" s="222"/>
      <c r="AU57" s="222"/>
      <c r="AV57" s="223"/>
      <c r="AW57" s="221"/>
      <c r="AX57" s="222"/>
      <c r="AY57" s="222"/>
      <c r="AZ57" s="222"/>
      <c r="BA57" s="222"/>
      <c r="BB57" s="222"/>
      <c r="BC57" s="222"/>
      <c r="BD57" s="222"/>
      <c r="BE57" s="223"/>
      <c r="BF57" s="224"/>
      <c r="BG57" s="225"/>
      <c r="BH57" s="225"/>
      <c r="BI57" s="225"/>
      <c r="BJ57" s="225"/>
      <c r="BK57" s="225"/>
      <c r="BL57" s="226"/>
    </row>
    <row r="58" spans="1:64" s="11" customFormat="1" ht="15.75" x14ac:dyDescent="0.25">
      <c r="A58" s="88"/>
      <c r="B58" s="89"/>
      <c r="C58" s="89"/>
      <c r="D58" s="89"/>
      <c r="E58" s="89"/>
      <c r="F58" s="90"/>
      <c r="G58" s="131" t="s">
        <v>107</v>
      </c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98"/>
      <c r="AI58" s="99"/>
      <c r="AJ58" s="99"/>
      <c r="AK58" s="99"/>
      <c r="AL58" s="99"/>
      <c r="AM58" s="100"/>
      <c r="AN58" s="221"/>
      <c r="AO58" s="222"/>
      <c r="AP58" s="222"/>
      <c r="AQ58" s="222"/>
      <c r="AR58" s="222"/>
      <c r="AS58" s="222"/>
      <c r="AT58" s="222"/>
      <c r="AU58" s="222"/>
      <c r="AV58" s="223"/>
      <c r="AW58" s="221"/>
      <c r="AX58" s="222"/>
      <c r="AY58" s="222"/>
      <c r="AZ58" s="222"/>
      <c r="BA58" s="222"/>
      <c r="BB58" s="222"/>
      <c r="BC58" s="222"/>
      <c r="BD58" s="222"/>
      <c r="BE58" s="223"/>
      <c r="BF58" s="224"/>
      <c r="BG58" s="225"/>
      <c r="BH58" s="225"/>
      <c r="BI58" s="225"/>
      <c r="BJ58" s="225"/>
      <c r="BK58" s="225"/>
      <c r="BL58" s="226"/>
    </row>
    <row r="59" spans="1:64" s="11" customFormat="1" ht="15.75" x14ac:dyDescent="0.25">
      <c r="A59" s="88"/>
      <c r="B59" s="89"/>
      <c r="C59" s="89"/>
      <c r="D59" s="89"/>
      <c r="E59" s="89"/>
      <c r="F59" s="90"/>
      <c r="G59" s="131" t="s">
        <v>108</v>
      </c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98"/>
      <c r="AI59" s="99"/>
      <c r="AJ59" s="99"/>
      <c r="AK59" s="99"/>
      <c r="AL59" s="99"/>
      <c r="AM59" s="100"/>
      <c r="AN59" s="221"/>
      <c r="AO59" s="222"/>
      <c r="AP59" s="222"/>
      <c r="AQ59" s="222"/>
      <c r="AR59" s="222"/>
      <c r="AS59" s="222"/>
      <c r="AT59" s="222"/>
      <c r="AU59" s="222"/>
      <c r="AV59" s="223"/>
      <c r="AW59" s="221"/>
      <c r="AX59" s="222"/>
      <c r="AY59" s="222"/>
      <c r="AZ59" s="222"/>
      <c r="BA59" s="222"/>
      <c r="BB59" s="222"/>
      <c r="BC59" s="222"/>
      <c r="BD59" s="222"/>
      <c r="BE59" s="223"/>
      <c r="BF59" s="224"/>
      <c r="BG59" s="225"/>
      <c r="BH59" s="225"/>
      <c r="BI59" s="225"/>
      <c r="BJ59" s="225"/>
      <c r="BK59" s="225"/>
      <c r="BL59" s="226"/>
    </row>
    <row r="60" spans="1:64" s="11" customFormat="1" ht="15.75" x14ac:dyDescent="0.25">
      <c r="A60" s="88"/>
      <c r="B60" s="89"/>
      <c r="C60" s="89"/>
      <c r="D60" s="89"/>
      <c r="E60" s="89"/>
      <c r="F60" s="90"/>
      <c r="G60" s="131" t="s">
        <v>109</v>
      </c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98"/>
      <c r="AI60" s="99"/>
      <c r="AJ60" s="99"/>
      <c r="AK60" s="99"/>
      <c r="AL60" s="99"/>
      <c r="AM60" s="100"/>
      <c r="AN60" s="221"/>
      <c r="AO60" s="222"/>
      <c r="AP60" s="222"/>
      <c r="AQ60" s="222"/>
      <c r="AR60" s="222"/>
      <c r="AS60" s="222"/>
      <c r="AT60" s="222"/>
      <c r="AU60" s="222"/>
      <c r="AV60" s="223"/>
      <c r="AW60" s="221"/>
      <c r="AX60" s="222"/>
      <c r="AY60" s="222"/>
      <c r="AZ60" s="222"/>
      <c r="BA60" s="222"/>
      <c r="BB60" s="222"/>
      <c r="BC60" s="222"/>
      <c r="BD60" s="222"/>
      <c r="BE60" s="223"/>
      <c r="BF60" s="224"/>
      <c r="BG60" s="225"/>
      <c r="BH60" s="225"/>
      <c r="BI60" s="225"/>
      <c r="BJ60" s="225"/>
      <c r="BK60" s="225"/>
      <c r="BL60" s="226"/>
    </row>
    <row r="61" spans="1:64" s="11" customFormat="1" ht="15.75" x14ac:dyDescent="0.25">
      <c r="A61" s="88"/>
      <c r="B61" s="89"/>
      <c r="C61" s="89"/>
      <c r="D61" s="89"/>
      <c r="E61" s="89"/>
      <c r="F61" s="90"/>
      <c r="G61" s="131" t="s">
        <v>110</v>
      </c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98"/>
      <c r="AI61" s="99"/>
      <c r="AJ61" s="99"/>
      <c r="AK61" s="99"/>
      <c r="AL61" s="99"/>
      <c r="AM61" s="100"/>
      <c r="AN61" s="221"/>
      <c r="AO61" s="222"/>
      <c r="AP61" s="222"/>
      <c r="AQ61" s="222"/>
      <c r="AR61" s="222"/>
      <c r="AS61" s="222"/>
      <c r="AT61" s="222"/>
      <c r="AU61" s="222"/>
      <c r="AV61" s="223"/>
      <c r="AW61" s="221"/>
      <c r="AX61" s="222"/>
      <c r="AY61" s="222"/>
      <c r="AZ61" s="222"/>
      <c r="BA61" s="222"/>
      <c r="BB61" s="222"/>
      <c r="BC61" s="222"/>
      <c r="BD61" s="222"/>
      <c r="BE61" s="223"/>
      <c r="BF61" s="224"/>
      <c r="BG61" s="225"/>
      <c r="BH61" s="225"/>
      <c r="BI61" s="225"/>
      <c r="BJ61" s="225"/>
      <c r="BK61" s="225"/>
      <c r="BL61" s="226"/>
    </row>
    <row r="62" spans="1:64" s="11" customFormat="1" ht="15.75" x14ac:dyDescent="0.25">
      <c r="A62" s="91"/>
      <c r="B62" s="92"/>
      <c r="C62" s="92"/>
      <c r="D62" s="92"/>
      <c r="E62" s="92"/>
      <c r="F62" s="93"/>
      <c r="G62" s="132" t="s">
        <v>111</v>
      </c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01"/>
      <c r="AI62" s="102"/>
      <c r="AJ62" s="102"/>
      <c r="AK62" s="102"/>
      <c r="AL62" s="102"/>
      <c r="AM62" s="103"/>
      <c r="AN62" s="170"/>
      <c r="AO62" s="171"/>
      <c r="AP62" s="171"/>
      <c r="AQ62" s="171"/>
      <c r="AR62" s="171"/>
      <c r="AS62" s="171"/>
      <c r="AT62" s="171"/>
      <c r="AU62" s="171"/>
      <c r="AV62" s="172"/>
      <c r="AW62" s="170"/>
      <c r="AX62" s="171"/>
      <c r="AY62" s="171"/>
      <c r="AZ62" s="171"/>
      <c r="BA62" s="171"/>
      <c r="BB62" s="171"/>
      <c r="BC62" s="171"/>
      <c r="BD62" s="171"/>
      <c r="BE62" s="172"/>
      <c r="BF62" s="176"/>
      <c r="BG62" s="177"/>
      <c r="BH62" s="177"/>
      <c r="BI62" s="177"/>
      <c r="BJ62" s="177"/>
      <c r="BK62" s="177"/>
      <c r="BL62" s="178"/>
    </row>
    <row r="63" spans="1:64" s="11" customFormat="1" ht="37.5" customHeight="1" x14ac:dyDescent="0.25">
      <c r="A63" s="269" t="s">
        <v>112</v>
      </c>
      <c r="B63" s="269"/>
      <c r="C63" s="269"/>
      <c r="D63" s="269"/>
      <c r="E63" s="269"/>
      <c r="F63" s="269"/>
      <c r="G63" s="270" t="s">
        <v>113</v>
      </c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7" t="s">
        <v>30</v>
      </c>
      <c r="AI63" s="277"/>
      <c r="AJ63" s="277"/>
      <c r="AK63" s="277"/>
      <c r="AL63" s="277"/>
      <c r="AM63" s="277"/>
      <c r="AN63" s="230">
        <v>2522414.6148840566</v>
      </c>
      <c r="AO63" s="231"/>
      <c r="AP63" s="231"/>
      <c r="AQ63" s="231"/>
      <c r="AR63" s="231"/>
      <c r="AS63" s="231"/>
      <c r="AT63" s="231"/>
      <c r="AU63" s="231"/>
      <c r="AV63" s="232"/>
      <c r="AW63" s="230">
        <v>3384914.8531865678</v>
      </c>
      <c r="AX63" s="231"/>
      <c r="AY63" s="231"/>
      <c r="AZ63" s="231"/>
      <c r="BA63" s="231"/>
      <c r="BB63" s="231"/>
      <c r="BC63" s="231"/>
      <c r="BD63" s="231"/>
      <c r="BE63" s="232"/>
      <c r="BF63" s="122" t="s">
        <v>114</v>
      </c>
      <c r="BG63" s="123"/>
      <c r="BH63" s="123"/>
      <c r="BI63" s="123"/>
      <c r="BJ63" s="123"/>
      <c r="BK63" s="123"/>
      <c r="BL63" s="124"/>
    </row>
    <row r="64" spans="1:64" s="11" customFormat="1" ht="54.75" customHeight="1" x14ac:dyDescent="0.2">
      <c r="A64" s="269" t="s">
        <v>115</v>
      </c>
      <c r="B64" s="269"/>
      <c r="C64" s="269"/>
      <c r="D64" s="269"/>
      <c r="E64" s="269"/>
      <c r="F64" s="269"/>
      <c r="G64" s="270" t="s">
        <v>116</v>
      </c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1" t="s">
        <v>30</v>
      </c>
      <c r="AI64" s="272"/>
      <c r="AJ64" s="272"/>
      <c r="AK64" s="272"/>
      <c r="AL64" s="272"/>
      <c r="AM64" s="273"/>
      <c r="AN64" s="230">
        <v>1757026.5310651402</v>
      </c>
      <c r="AO64" s="231"/>
      <c r="AP64" s="231"/>
      <c r="AQ64" s="231"/>
      <c r="AR64" s="231"/>
      <c r="AS64" s="231"/>
      <c r="AT64" s="231"/>
      <c r="AU64" s="231"/>
      <c r="AV64" s="232"/>
      <c r="AW64" s="230">
        <f>AW65-AW67+AW66+AW68</f>
        <v>1027750.3356304531</v>
      </c>
      <c r="AX64" s="231"/>
      <c r="AY64" s="231"/>
      <c r="AZ64" s="231"/>
      <c r="BA64" s="231"/>
      <c r="BB64" s="231"/>
      <c r="BC64" s="231"/>
      <c r="BD64" s="231"/>
      <c r="BE64" s="232"/>
      <c r="BF64" s="274" t="s">
        <v>117</v>
      </c>
      <c r="BG64" s="275"/>
      <c r="BH64" s="275"/>
      <c r="BI64" s="275"/>
      <c r="BJ64" s="275"/>
      <c r="BK64" s="275"/>
      <c r="BL64" s="276"/>
    </row>
    <row r="65" spans="1:64" s="11" customFormat="1" ht="32.25" hidden="1" customHeight="1" x14ac:dyDescent="0.25">
      <c r="A65" s="265"/>
      <c r="B65" s="265"/>
      <c r="C65" s="265"/>
      <c r="D65" s="265"/>
      <c r="E65" s="265"/>
      <c r="F65" s="265"/>
      <c r="G65" s="264" t="s">
        <v>118</v>
      </c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6"/>
      <c r="AI65" s="267"/>
      <c r="AJ65" s="267"/>
      <c r="AK65" s="267"/>
      <c r="AL65" s="267"/>
      <c r="AM65" s="268"/>
      <c r="AN65" s="256">
        <v>77209.1158</v>
      </c>
      <c r="AO65" s="257"/>
      <c r="AP65" s="257"/>
      <c r="AQ65" s="257"/>
      <c r="AR65" s="257"/>
      <c r="AS65" s="257"/>
      <c r="AT65" s="257"/>
      <c r="AU65" s="257"/>
      <c r="AV65" s="258"/>
      <c r="AW65" s="256">
        <v>1254162.7728500001</v>
      </c>
      <c r="AX65" s="259"/>
      <c r="AY65" s="259"/>
      <c r="AZ65" s="259"/>
      <c r="BA65" s="259"/>
      <c r="BB65" s="259"/>
      <c r="BC65" s="259"/>
      <c r="BD65" s="259"/>
      <c r="BE65" s="260"/>
      <c r="BF65" s="261" t="s">
        <v>119</v>
      </c>
      <c r="BG65" s="262"/>
      <c r="BH65" s="262"/>
      <c r="BI65" s="262"/>
      <c r="BJ65" s="262"/>
      <c r="BK65" s="262"/>
      <c r="BL65" s="263"/>
    </row>
    <row r="66" spans="1:64" s="11" customFormat="1" ht="22.5" hidden="1" customHeight="1" x14ac:dyDescent="0.25">
      <c r="A66" s="265"/>
      <c r="B66" s="265"/>
      <c r="C66" s="265"/>
      <c r="D66" s="265"/>
      <c r="E66" s="265"/>
      <c r="F66" s="265"/>
      <c r="G66" s="264" t="s">
        <v>120</v>
      </c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6"/>
      <c r="AI66" s="267"/>
      <c r="AJ66" s="267"/>
      <c r="AK66" s="267"/>
      <c r="AL66" s="267"/>
      <c r="AM66" s="268"/>
      <c r="AN66" s="256">
        <v>697725.60999999987</v>
      </c>
      <c r="AO66" s="257"/>
      <c r="AP66" s="257"/>
      <c r="AQ66" s="257"/>
      <c r="AR66" s="257"/>
      <c r="AS66" s="257"/>
      <c r="AT66" s="257"/>
      <c r="AU66" s="257"/>
      <c r="AV66" s="258"/>
      <c r="AW66" s="256">
        <v>769254.00827877503</v>
      </c>
      <c r="AX66" s="259"/>
      <c r="AY66" s="259"/>
      <c r="AZ66" s="259"/>
      <c r="BA66" s="259"/>
      <c r="BB66" s="259"/>
      <c r="BC66" s="259"/>
      <c r="BD66" s="259"/>
      <c r="BE66" s="260"/>
      <c r="BF66" s="261" t="s">
        <v>121</v>
      </c>
      <c r="BG66" s="262"/>
      <c r="BH66" s="262"/>
      <c r="BI66" s="262"/>
      <c r="BJ66" s="262"/>
      <c r="BK66" s="262"/>
      <c r="BL66" s="263"/>
    </row>
    <row r="67" spans="1:64" s="11" customFormat="1" ht="23.25" hidden="1" customHeight="1" x14ac:dyDescent="0.25">
      <c r="A67" s="265"/>
      <c r="B67" s="265"/>
      <c r="C67" s="265"/>
      <c r="D67" s="265"/>
      <c r="E67" s="265"/>
      <c r="F67" s="265"/>
      <c r="G67" s="264" t="s">
        <v>122</v>
      </c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6"/>
      <c r="AI67" s="267"/>
      <c r="AJ67" s="267"/>
      <c r="AK67" s="267"/>
      <c r="AL67" s="267"/>
      <c r="AM67" s="268"/>
      <c r="AN67" s="256">
        <v>1121234.9094718674</v>
      </c>
      <c r="AO67" s="257"/>
      <c r="AP67" s="257"/>
      <c r="AQ67" s="257"/>
      <c r="AR67" s="257"/>
      <c r="AS67" s="257"/>
      <c r="AT67" s="257"/>
      <c r="AU67" s="257"/>
      <c r="AV67" s="258"/>
      <c r="AW67" s="256">
        <f>AW49+AW41</f>
        <v>640901.88517832197</v>
      </c>
      <c r="AX67" s="259"/>
      <c r="AY67" s="259"/>
      <c r="AZ67" s="259"/>
      <c r="BA67" s="259"/>
      <c r="BB67" s="259"/>
      <c r="BC67" s="259"/>
      <c r="BD67" s="259"/>
      <c r="BE67" s="260"/>
      <c r="BF67" s="261" t="s">
        <v>123</v>
      </c>
      <c r="BG67" s="262"/>
      <c r="BH67" s="262"/>
      <c r="BI67" s="262"/>
      <c r="BJ67" s="262"/>
      <c r="BK67" s="262"/>
      <c r="BL67" s="263"/>
    </row>
    <row r="68" spans="1:64" s="11" customFormat="1" ht="30" hidden="1" customHeight="1" x14ac:dyDescent="0.25">
      <c r="A68" s="12"/>
      <c r="B68" s="13"/>
      <c r="C68" s="13"/>
      <c r="D68" s="13"/>
      <c r="E68" s="13"/>
      <c r="F68" s="14"/>
      <c r="G68" s="253" t="s">
        <v>124</v>
      </c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5"/>
      <c r="AH68" s="15"/>
      <c r="AI68" s="16"/>
      <c r="AJ68" s="16"/>
      <c r="AK68" s="16"/>
      <c r="AL68" s="16"/>
      <c r="AM68" s="17"/>
      <c r="AN68" s="256">
        <v>-466805.27971208998</v>
      </c>
      <c r="AO68" s="257"/>
      <c r="AP68" s="257"/>
      <c r="AQ68" s="257"/>
      <c r="AR68" s="257"/>
      <c r="AS68" s="257"/>
      <c r="AT68" s="257"/>
      <c r="AU68" s="257"/>
      <c r="AV68" s="258"/>
      <c r="AW68" s="256">
        <v>-354764.56032000005</v>
      </c>
      <c r="AX68" s="259"/>
      <c r="AY68" s="259"/>
      <c r="AZ68" s="259"/>
      <c r="BA68" s="259"/>
      <c r="BB68" s="259"/>
      <c r="BC68" s="259"/>
      <c r="BD68" s="259"/>
      <c r="BE68" s="260"/>
      <c r="BF68" s="261" t="s">
        <v>125</v>
      </c>
      <c r="BG68" s="262"/>
      <c r="BH68" s="262"/>
      <c r="BI68" s="262"/>
      <c r="BJ68" s="262"/>
      <c r="BK68" s="262"/>
      <c r="BL68" s="263"/>
    </row>
    <row r="69" spans="1:64" s="11" customFormat="1" ht="23.25" hidden="1" customHeight="1" x14ac:dyDescent="0.25">
      <c r="A69" s="12"/>
      <c r="B69" s="13"/>
      <c r="C69" s="13"/>
      <c r="D69" s="13"/>
      <c r="E69" s="13"/>
      <c r="F69" s="14"/>
      <c r="G69" s="264" t="s">
        <v>126</v>
      </c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15"/>
      <c r="AI69" s="16"/>
      <c r="AJ69" s="16"/>
      <c r="AK69" s="16"/>
      <c r="AL69" s="16"/>
      <c r="AM69" s="17"/>
      <c r="AN69" s="256">
        <v>327662.17550536297</v>
      </c>
      <c r="AO69" s="257"/>
      <c r="AP69" s="257"/>
      <c r="AQ69" s="257"/>
      <c r="AR69" s="257"/>
      <c r="AS69" s="257"/>
      <c r="AT69" s="257"/>
      <c r="AU69" s="257"/>
      <c r="AV69" s="258"/>
      <c r="AW69" s="256"/>
      <c r="AX69" s="259"/>
      <c r="AY69" s="259"/>
      <c r="AZ69" s="259"/>
      <c r="BA69" s="259"/>
      <c r="BB69" s="259"/>
      <c r="BC69" s="259"/>
      <c r="BD69" s="259"/>
      <c r="BE69" s="260"/>
      <c r="BF69" s="261"/>
      <c r="BG69" s="262"/>
      <c r="BH69" s="262"/>
      <c r="BI69" s="262"/>
      <c r="BJ69" s="262"/>
      <c r="BK69" s="262"/>
      <c r="BL69" s="263"/>
    </row>
    <row r="70" spans="1:64" s="11" customFormat="1" ht="53.25" customHeight="1" x14ac:dyDescent="0.25">
      <c r="A70" s="85" t="s">
        <v>127</v>
      </c>
      <c r="B70" s="86"/>
      <c r="C70" s="86"/>
      <c r="D70" s="86"/>
      <c r="E70" s="86"/>
      <c r="F70" s="87"/>
      <c r="G70" s="94" t="s">
        <v>128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5" t="s">
        <v>30</v>
      </c>
      <c r="AI70" s="96"/>
      <c r="AJ70" s="96"/>
      <c r="AK70" s="96"/>
      <c r="AL70" s="96"/>
      <c r="AM70" s="97"/>
      <c r="AN70" s="167">
        <f>AN24+AN29+AN31</f>
        <v>1197859.8795695393</v>
      </c>
      <c r="AO70" s="168"/>
      <c r="AP70" s="168"/>
      <c r="AQ70" s="168"/>
      <c r="AR70" s="168"/>
      <c r="AS70" s="168"/>
      <c r="AT70" s="168"/>
      <c r="AU70" s="168"/>
      <c r="AV70" s="169"/>
      <c r="AW70" s="167">
        <f>AW24+AW29+AW31</f>
        <v>732446.9</v>
      </c>
      <c r="AX70" s="168"/>
      <c r="AY70" s="168"/>
      <c r="AZ70" s="168"/>
      <c r="BA70" s="168"/>
      <c r="BB70" s="168"/>
      <c r="BC70" s="168"/>
      <c r="BD70" s="168"/>
      <c r="BE70" s="169"/>
      <c r="BF70" s="122" t="s">
        <v>129</v>
      </c>
      <c r="BG70" s="123"/>
      <c r="BH70" s="123"/>
      <c r="BI70" s="123"/>
      <c r="BJ70" s="123"/>
      <c r="BK70" s="123"/>
      <c r="BL70" s="124"/>
    </row>
    <row r="71" spans="1:64" s="11" customFormat="1" ht="37.5" customHeight="1" x14ac:dyDescent="0.25">
      <c r="A71" s="91"/>
      <c r="B71" s="92"/>
      <c r="C71" s="92"/>
      <c r="D71" s="92"/>
      <c r="E71" s="92"/>
      <c r="F71" s="93"/>
      <c r="G71" s="132" t="s">
        <v>130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01"/>
      <c r="AI71" s="102"/>
      <c r="AJ71" s="102"/>
      <c r="AK71" s="102"/>
      <c r="AL71" s="102"/>
      <c r="AM71" s="103"/>
      <c r="AN71" s="170"/>
      <c r="AO71" s="171"/>
      <c r="AP71" s="171"/>
      <c r="AQ71" s="171"/>
      <c r="AR71" s="171"/>
      <c r="AS71" s="171"/>
      <c r="AT71" s="171"/>
      <c r="AU71" s="171"/>
      <c r="AV71" s="172"/>
      <c r="AW71" s="170"/>
      <c r="AX71" s="171"/>
      <c r="AY71" s="171"/>
      <c r="AZ71" s="171"/>
      <c r="BA71" s="171"/>
      <c r="BB71" s="171"/>
      <c r="BC71" s="171"/>
      <c r="BD71" s="171"/>
      <c r="BE71" s="172"/>
      <c r="BF71" s="128"/>
      <c r="BG71" s="129"/>
      <c r="BH71" s="129"/>
      <c r="BI71" s="129"/>
      <c r="BJ71" s="129"/>
      <c r="BK71" s="129"/>
      <c r="BL71" s="130"/>
    </row>
    <row r="72" spans="1:64" s="11" customFormat="1" ht="15" customHeight="1" x14ac:dyDescent="0.2">
      <c r="A72" s="85" t="s">
        <v>131</v>
      </c>
      <c r="B72" s="86"/>
      <c r="C72" s="86"/>
      <c r="D72" s="86"/>
      <c r="E72" s="86"/>
      <c r="F72" s="87"/>
      <c r="G72" s="234" t="s">
        <v>132</v>
      </c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6"/>
      <c r="AH72" s="95" t="s">
        <v>30</v>
      </c>
      <c r="AI72" s="96"/>
      <c r="AJ72" s="96"/>
      <c r="AK72" s="96"/>
      <c r="AL72" s="96"/>
      <c r="AM72" s="97"/>
      <c r="AN72" s="243">
        <f>AN76*AN75</f>
        <v>3847850.2595669269</v>
      </c>
      <c r="AO72" s="244"/>
      <c r="AP72" s="244"/>
      <c r="AQ72" s="244"/>
      <c r="AR72" s="244"/>
      <c r="AS72" s="244"/>
      <c r="AT72" s="244"/>
      <c r="AU72" s="244"/>
      <c r="AV72" s="245"/>
      <c r="AW72" s="243">
        <f>AW76*AW75</f>
        <v>3530915.4066080595</v>
      </c>
      <c r="AX72" s="244"/>
      <c r="AY72" s="244"/>
      <c r="AZ72" s="244"/>
      <c r="BA72" s="244"/>
      <c r="BB72" s="244"/>
      <c r="BC72" s="244"/>
      <c r="BD72" s="244"/>
      <c r="BE72" s="245"/>
      <c r="BF72" s="252" t="s">
        <v>133</v>
      </c>
      <c r="BG72" s="252"/>
      <c r="BH72" s="252"/>
      <c r="BI72" s="252"/>
      <c r="BJ72" s="252"/>
      <c r="BK72" s="252"/>
      <c r="BL72" s="252"/>
    </row>
    <row r="73" spans="1:64" s="11" customFormat="1" ht="12" customHeight="1" x14ac:dyDescent="0.2">
      <c r="A73" s="88"/>
      <c r="B73" s="89"/>
      <c r="C73" s="89"/>
      <c r="D73" s="89"/>
      <c r="E73" s="89"/>
      <c r="F73" s="90"/>
      <c r="G73" s="237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9"/>
      <c r="AH73" s="98"/>
      <c r="AI73" s="99"/>
      <c r="AJ73" s="99"/>
      <c r="AK73" s="99"/>
      <c r="AL73" s="99"/>
      <c r="AM73" s="100"/>
      <c r="AN73" s="246"/>
      <c r="AO73" s="247"/>
      <c r="AP73" s="247"/>
      <c r="AQ73" s="247"/>
      <c r="AR73" s="247"/>
      <c r="AS73" s="247"/>
      <c r="AT73" s="247"/>
      <c r="AU73" s="247"/>
      <c r="AV73" s="248"/>
      <c r="AW73" s="246"/>
      <c r="AX73" s="247"/>
      <c r="AY73" s="247"/>
      <c r="AZ73" s="247"/>
      <c r="BA73" s="247"/>
      <c r="BB73" s="247"/>
      <c r="BC73" s="247"/>
      <c r="BD73" s="247"/>
      <c r="BE73" s="248"/>
      <c r="BF73" s="252"/>
      <c r="BG73" s="252"/>
      <c r="BH73" s="252"/>
      <c r="BI73" s="252"/>
      <c r="BJ73" s="252"/>
      <c r="BK73" s="252"/>
      <c r="BL73" s="252"/>
    </row>
    <row r="74" spans="1:64" s="11" customFormat="1" ht="15" customHeight="1" x14ac:dyDescent="0.2">
      <c r="A74" s="91"/>
      <c r="B74" s="92"/>
      <c r="C74" s="92"/>
      <c r="D74" s="92"/>
      <c r="E74" s="92"/>
      <c r="F74" s="93"/>
      <c r="G74" s="240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2"/>
      <c r="AH74" s="101"/>
      <c r="AI74" s="102"/>
      <c r="AJ74" s="102"/>
      <c r="AK74" s="102"/>
      <c r="AL74" s="102"/>
      <c r="AM74" s="103"/>
      <c r="AN74" s="249"/>
      <c r="AO74" s="250"/>
      <c r="AP74" s="250"/>
      <c r="AQ74" s="250"/>
      <c r="AR74" s="250"/>
      <c r="AS74" s="250"/>
      <c r="AT74" s="250"/>
      <c r="AU74" s="250"/>
      <c r="AV74" s="251"/>
      <c r="AW74" s="249"/>
      <c r="AX74" s="250"/>
      <c r="AY74" s="250"/>
      <c r="AZ74" s="250"/>
      <c r="BA74" s="250"/>
      <c r="BB74" s="250"/>
      <c r="BC74" s="250"/>
      <c r="BD74" s="250"/>
      <c r="BE74" s="251"/>
      <c r="BF74" s="252"/>
      <c r="BG74" s="252"/>
      <c r="BH74" s="252"/>
      <c r="BI74" s="252"/>
      <c r="BJ74" s="252"/>
      <c r="BK74" s="252"/>
      <c r="BL74" s="252"/>
    </row>
    <row r="75" spans="1:64" s="11" customFormat="1" ht="56.25" customHeight="1" x14ac:dyDescent="0.2">
      <c r="A75" s="227" t="s">
        <v>32</v>
      </c>
      <c r="B75" s="227"/>
      <c r="C75" s="227"/>
      <c r="D75" s="227"/>
      <c r="E75" s="227"/>
      <c r="F75" s="227"/>
      <c r="G75" s="228" t="s">
        <v>134</v>
      </c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9" t="s">
        <v>135</v>
      </c>
      <c r="AI75" s="229"/>
      <c r="AJ75" s="229"/>
      <c r="AK75" s="229"/>
      <c r="AL75" s="229"/>
      <c r="AM75" s="229"/>
      <c r="AN75" s="230">
        <v>1154.9452999999999</v>
      </c>
      <c r="AO75" s="231"/>
      <c r="AP75" s="231"/>
      <c r="AQ75" s="231"/>
      <c r="AR75" s="231"/>
      <c r="AS75" s="231"/>
      <c r="AT75" s="231"/>
      <c r="AU75" s="231"/>
      <c r="AV75" s="232"/>
      <c r="AW75" s="230">
        <v>1070.421656</v>
      </c>
      <c r="AX75" s="231"/>
      <c r="AY75" s="231"/>
      <c r="AZ75" s="231"/>
      <c r="BA75" s="231"/>
      <c r="BB75" s="231"/>
      <c r="BC75" s="231"/>
      <c r="BD75" s="231"/>
      <c r="BE75" s="232"/>
      <c r="BF75" s="233" t="s">
        <v>136</v>
      </c>
      <c r="BG75" s="233"/>
      <c r="BH75" s="233"/>
      <c r="BI75" s="233"/>
      <c r="BJ75" s="233"/>
      <c r="BK75" s="233"/>
      <c r="BL75" s="233"/>
    </row>
    <row r="76" spans="1:64" s="11" customFormat="1" ht="15.75" x14ac:dyDescent="0.25">
      <c r="A76" s="85" t="s">
        <v>67</v>
      </c>
      <c r="B76" s="86"/>
      <c r="C76" s="86"/>
      <c r="D76" s="86"/>
      <c r="E76" s="86"/>
      <c r="F76" s="87"/>
      <c r="G76" s="94" t="s">
        <v>137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5" t="s">
        <v>138</v>
      </c>
      <c r="AI76" s="96"/>
      <c r="AJ76" s="96"/>
      <c r="AK76" s="96"/>
      <c r="AL76" s="96"/>
      <c r="AM76" s="97"/>
      <c r="AN76" s="167">
        <v>3331.6298698881474</v>
      </c>
      <c r="AO76" s="168"/>
      <c r="AP76" s="168"/>
      <c r="AQ76" s="168"/>
      <c r="AR76" s="168"/>
      <c r="AS76" s="168"/>
      <c r="AT76" s="168"/>
      <c r="AU76" s="168"/>
      <c r="AV76" s="169"/>
      <c r="AW76" s="167">
        <v>3298.6210497670086</v>
      </c>
      <c r="AX76" s="168"/>
      <c r="AY76" s="168"/>
      <c r="AZ76" s="168"/>
      <c r="BA76" s="168"/>
      <c r="BB76" s="168"/>
      <c r="BC76" s="168"/>
      <c r="BD76" s="168"/>
      <c r="BE76" s="169"/>
      <c r="BF76" s="173"/>
      <c r="BG76" s="174"/>
      <c r="BH76" s="174"/>
      <c r="BI76" s="174"/>
      <c r="BJ76" s="174"/>
      <c r="BK76" s="174"/>
      <c r="BL76" s="175"/>
    </row>
    <row r="77" spans="1:64" s="11" customFormat="1" ht="15.75" x14ac:dyDescent="0.25">
      <c r="A77" s="88"/>
      <c r="B77" s="89"/>
      <c r="C77" s="89"/>
      <c r="D77" s="89"/>
      <c r="E77" s="89"/>
      <c r="F77" s="90"/>
      <c r="G77" s="131" t="s">
        <v>139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98"/>
      <c r="AI77" s="99"/>
      <c r="AJ77" s="99"/>
      <c r="AK77" s="99"/>
      <c r="AL77" s="99"/>
      <c r="AM77" s="100"/>
      <c r="AN77" s="221"/>
      <c r="AO77" s="222"/>
      <c r="AP77" s="222"/>
      <c r="AQ77" s="222"/>
      <c r="AR77" s="222"/>
      <c r="AS77" s="222"/>
      <c r="AT77" s="222"/>
      <c r="AU77" s="222"/>
      <c r="AV77" s="223"/>
      <c r="AW77" s="221"/>
      <c r="AX77" s="222"/>
      <c r="AY77" s="222"/>
      <c r="AZ77" s="222"/>
      <c r="BA77" s="222"/>
      <c r="BB77" s="222"/>
      <c r="BC77" s="222"/>
      <c r="BD77" s="222"/>
      <c r="BE77" s="223"/>
      <c r="BF77" s="224"/>
      <c r="BG77" s="225"/>
      <c r="BH77" s="225"/>
      <c r="BI77" s="225"/>
      <c r="BJ77" s="225"/>
      <c r="BK77" s="225"/>
      <c r="BL77" s="226"/>
    </row>
    <row r="78" spans="1:64" s="11" customFormat="1" ht="15.75" x14ac:dyDescent="0.25">
      <c r="A78" s="91"/>
      <c r="B78" s="92"/>
      <c r="C78" s="92"/>
      <c r="D78" s="92"/>
      <c r="E78" s="92"/>
      <c r="F78" s="93"/>
      <c r="G78" s="132" t="s">
        <v>140</v>
      </c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01"/>
      <c r="AI78" s="102"/>
      <c r="AJ78" s="102"/>
      <c r="AK78" s="102"/>
      <c r="AL78" s="102"/>
      <c r="AM78" s="103"/>
      <c r="AN78" s="170"/>
      <c r="AO78" s="171"/>
      <c r="AP78" s="171"/>
      <c r="AQ78" s="171"/>
      <c r="AR78" s="171"/>
      <c r="AS78" s="171"/>
      <c r="AT78" s="171"/>
      <c r="AU78" s="171"/>
      <c r="AV78" s="172"/>
      <c r="AW78" s="170"/>
      <c r="AX78" s="171"/>
      <c r="AY78" s="171"/>
      <c r="AZ78" s="171"/>
      <c r="BA78" s="171"/>
      <c r="BB78" s="171"/>
      <c r="BC78" s="171"/>
      <c r="BD78" s="171"/>
      <c r="BE78" s="172"/>
      <c r="BF78" s="176"/>
      <c r="BG78" s="177"/>
      <c r="BH78" s="177"/>
      <c r="BI78" s="177"/>
      <c r="BJ78" s="177"/>
      <c r="BK78" s="177"/>
      <c r="BL78" s="178"/>
    </row>
    <row r="79" spans="1:64" s="18" customFormat="1" ht="15.75" x14ac:dyDescent="0.25">
      <c r="A79" s="133" t="s">
        <v>141</v>
      </c>
      <c r="B79" s="134"/>
      <c r="C79" s="134"/>
      <c r="D79" s="134"/>
      <c r="E79" s="134"/>
      <c r="F79" s="135"/>
      <c r="G79" s="139" t="s">
        <v>142</v>
      </c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13" t="s">
        <v>27</v>
      </c>
      <c r="AI79" s="114"/>
      <c r="AJ79" s="114"/>
      <c r="AK79" s="114"/>
      <c r="AL79" s="114"/>
      <c r="AM79" s="115"/>
      <c r="AN79" s="113" t="s">
        <v>27</v>
      </c>
      <c r="AO79" s="114"/>
      <c r="AP79" s="114"/>
      <c r="AQ79" s="114"/>
      <c r="AR79" s="114"/>
      <c r="AS79" s="114"/>
      <c r="AT79" s="114"/>
      <c r="AU79" s="114"/>
      <c r="AV79" s="115"/>
      <c r="AW79" s="113" t="s">
        <v>27</v>
      </c>
      <c r="AX79" s="114"/>
      <c r="AY79" s="114"/>
      <c r="AZ79" s="114"/>
      <c r="BA79" s="114"/>
      <c r="BB79" s="114"/>
      <c r="BC79" s="114"/>
      <c r="BD79" s="114"/>
      <c r="BE79" s="115"/>
      <c r="BF79" s="133" t="s">
        <v>27</v>
      </c>
      <c r="BG79" s="134"/>
      <c r="BH79" s="134"/>
      <c r="BI79" s="134"/>
      <c r="BJ79" s="134"/>
      <c r="BK79" s="134"/>
      <c r="BL79" s="135"/>
    </row>
    <row r="80" spans="1:64" s="18" customFormat="1" ht="15.75" x14ac:dyDescent="0.25">
      <c r="A80" s="218"/>
      <c r="B80" s="219"/>
      <c r="C80" s="219"/>
      <c r="D80" s="219"/>
      <c r="E80" s="219"/>
      <c r="F80" s="220"/>
      <c r="G80" s="153" t="s">
        <v>143</v>
      </c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16"/>
      <c r="AI80" s="117"/>
      <c r="AJ80" s="117"/>
      <c r="AK80" s="117"/>
      <c r="AL80" s="117"/>
      <c r="AM80" s="118"/>
      <c r="AN80" s="116"/>
      <c r="AO80" s="117"/>
      <c r="AP80" s="117"/>
      <c r="AQ80" s="117"/>
      <c r="AR80" s="117"/>
      <c r="AS80" s="117"/>
      <c r="AT80" s="117"/>
      <c r="AU80" s="117"/>
      <c r="AV80" s="118"/>
      <c r="AW80" s="116"/>
      <c r="AX80" s="117"/>
      <c r="AY80" s="117"/>
      <c r="AZ80" s="117"/>
      <c r="BA80" s="117"/>
      <c r="BB80" s="117"/>
      <c r="BC80" s="117"/>
      <c r="BD80" s="117"/>
      <c r="BE80" s="118"/>
      <c r="BF80" s="218"/>
      <c r="BG80" s="219"/>
      <c r="BH80" s="219"/>
      <c r="BI80" s="219"/>
      <c r="BJ80" s="219"/>
      <c r="BK80" s="219"/>
      <c r="BL80" s="220"/>
    </row>
    <row r="81" spans="1:66" s="18" customFormat="1" ht="15.75" x14ac:dyDescent="0.25">
      <c r="A81" s="218"/>
      <c r="B81" s="219"/>
      <c r="C81" s="219"/>
      <c r="D81" s="219"/>
      <c r="E81" s="219"/>
      <c r="F81" s="220"/>
      <c r="G81" s="153" t="s">
        <v>144</v>
      </c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16"/>
      <c r="AI81" s="117"/>
      <c r="AJ81" s="117"/>
      <c r="AK81" s="117"/>
      <c r="AL81" s="117"/>
      <c r="AM81" s="118"/>
      <c r="AN81" s="116"/>
      <c r="AO81" s="117"/>
      <c r="AP81" s="117"/>
      <c r="AQ81" s="117"/>
      <c r="AR81" s="117"/>
      <c r="AS81" s="117"/>
      <c r="AT81" s="117"/>
      <c r="AU81" s="117"/>
      <c r="AV81" s="118"/>
      <c r="AW81" s="116"/>
      <c r="AX81" s="117"/>
      <c r="AY81" s="117"/>
      <c r="AZ81" s="117"/>
      <c r="BA81" s="117"/>
      <c r="BB81" s="117"/>
      <c r="BC81" s="117"/>
      <c r="BD81" s="117"/>
      <c r="BE81" s="118"/>
      <c r="BF81" s="218"/>
      <c r="BG81" s="219"/>
      <c r="BH81" s="219"/>
      <c r="BI81" s="219"/>
      <c r="BJ81" s="219"/>
      <c r="BK81" s="219"/>
      <c r="BL81" s="220"/>
    </row>
    <row r="82" spans="1:66" s="18" customFormat="1" ht="15.75" x14ac:dyDescent="0.25">
      <c r="A82" s="136"/>
      <c r="B82" s="137"/>
      <c r="C82" s="137"/>
      <c r="D82" s="137"/>
      <c r="E82" s="137"/>
      <c r="F82" s="138"/>
      <c r="G82" s="152" t="s">
        <v>145</v>
      </c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19"/>
      <c r="AI82" s="120"/>
      <c r="AJ82" s="120"/>
      <c r="AK82" s="120"/>
      <c r="AL82" s="120"/>
      <c r="AM82" s="121"/>
      <c r="AN82" s="119"/>
      <c r="AO82" s="120"/>
      <c r="AP82" s="120"/>
      <c r="AQ82" s="120"/>
      <c r="AR82" s="120"/>
      <c r="AS82" s="120"/>
      <c r="AT82" s="120"/>
      <c r="AU82" s="120"/>
      <c r="AV82" s="121"/>
      <c r="AW82" s="119"/>
      <c r="AX82" s="120"/>
      <c r="AY82" s="120"/>
      <c r="AZ82" s="120"/>
      <c r="BA82" s="120"/>
      <c r="BB82" s="120"/>
      <c r="BC82" s="120"/>
      <c r="BD82" s="120"/>
      <c r="BE82" s="121"/>
      <c r="BF82" s="136"/>
      <c r="BG82" s="137"/>
      <c r="BH82" s="137"/>
      <c r="BI82" s="137"/>
      <c r="BJ82" s="137"/>
      <c r="BK82" s="137"/>
      <c r="BL82" s="138"/>
    </row>
    <row r="83" spans="1:66" s="18" customFormat="1" ht="15.75" x14ac:dyDescent="0.25">
      <c r="A83" s="133" t="s">
        <v>28</v>
      </c>
      <c r="B83" s="134"/>
      <c r="C83" s="134"/>
      <c r="D83" s="134"/>
      <c r="E83" s="134"/>
      <c r="F83" s="135"/>
      <c r="G83" s="139" t="s">
        <v>146</v>
      </c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13" t="s">
        <v>147</v>
      </c>
      <c r="AI83" s="114"/>
      <c r="AJ83" s="114"/>
      <c r="AK83" s="114"/>
      <c r="AL83" s="114"/>
      <c r="AM83" s="115"/>
      <c r="AN83" s="211" t="s">
        <v>27</v>
      </c>
      <c r="AO83" s="211"/>
      <c r="AP83" s="211"/>
      <c r="AQ83" s="211"/>
      <c r="AR83" s="211"/>
      <c r="AS83" s="211"/>
      <c r="AT83" s="211"/>
      <c r="AU83" s="211"/>
      <c r="AV83" s="211"/>
      <c r="AW83" s="211">
        <v>530425</v>
      </c>
      <c r="AX83" s="211"/>
      <c r="AY83" s="211"/>
      <c r="AZ83" s="211"/>
      <c r="BA83" s="211"/>
      <c r="BB83" s="211"/>
      <c r="BC83" s="211"/>
      <c r="BD83" s="211"/>
      <c r="BE83" s="211"/>
      <c r="BF83" s="212"/>
      <c r="BG83" s="213"/>
      <c r="BH83" s="213"/>
      <c r="BI83" s="213"/>
      <c r="BJ83" s="213"/>
      <c r="BK83" s="213"/>
      <c r="BL83" s="214"/>
    </row>
    <row r="84" spans="1:66" s="18" customFormat="1" ht="15.75" x14ac:dyDescent="0.25">
      <c r="A84" s="136"/>
      <c r="B84" s="137"/>
      <c r="C84" s="137"/>
      <c r="D84" s="137"/>
      <c r="E84" s="137"/>
      <c r="F84" s="138"/>
      <c r="G84" s="152" t="s">
        <v>148</v>
      </c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19"/>
      <c r="AI84" s="120"/>
      <c r="AJ84" s="120"/>
      <c r="AK84" s="120"/>
      <c r="AL84" s="120"/>
      <c r="AM84" s="12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5"/>
      <c r="BG84" s="216"/>
      <c r="BH84" s="216"/>
      <c r="BI84" s="216"/>
      <c r="BJ84" s="216"/>
      <c r="BK84" s="216"/>
      <c r="BL84" s="217"/>
    </row>
    <row r="85" spans="1:66" s="11" customFormat="1" ht="21" customHeight="1" x14ac:dyDescent="0.25">
      <c r="A85" s="209" t="s">
        <v>149</v>
      </c>
      <c r="B85" s="209"/>
      <c r="C85" s="209"/>
      <c r="D85" s="209"/>
      <c r="E85" s="209"/>
      <c r="F85" s="209"/>
      <c r="G85" s="383" t="s">
        <v>150</v>
      </c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4" t="s">
        <v>151</v>
      </c>
      <c r="AI85" s="384"/>
      <c r="AJ85" s="384"/>
      <c r="AK85" s="384"/>
      <c r="AL85" s="384"/>
      <c r="AM85" s="384"/>
      <c r="AN85" s="385" t="s">
        <v>27</v>
      </c>
      <c r="AO85" s="386"/>
      <c r="AP85" s="386"/>
      <c r="AQ85" s="386"/>
      <c r="AR85" s="386"/>
      <c r="AS85" s="386"/>
      <c r="AT85" s="386"/>
      <c r="AU85" s="386"/>
      <c r="AV85" s="387"/>
      <c r="AW85" s="388">
        <f>SUM(AW86:BE93)</f>
        <v>11182.15</v>
      </c>
      <c r="AX85" s="389"/>
      <c r="AY85" s="389"/>
      <c r="AZ85" s="389"/>
      <c r="BA85" s="389"/>
      <c r="BB85" s="389"/>
      <c r="BC85" s="389"/>
      <c r="BD85" s="389"/>
      <c r="BE85" s="390"/>
      <c r="BF85" s="210"/>
      <c r="BG85" s="210"/>
      <c r="BH85" s="210"/>
      <c r="BI85" s="210"/>
      <c r="BJ85" s="210"/>
      <c r="BK85" s="210"/>
      <c r="BL85" s="210"/>
    </row>
    <row r="86" spans="1:66" s="11" customFormat="1" ht="15.75" x14ac:dyDescent="0.25">
      <c r="A86" s="85" t="s">
        <v>152</v>
      </c>
      <c r="B86" s="86"/>
      <c r="C86" s="86"/>
      <c r="D86" s="86"/>
      <c r="E86" s="86"/>
      <c r="F86" s="87"/>
      <c r="G86" s="139" t="s">
        <v>153</v>
      </c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13" t="s">
        <v>151</v>
      </c>
      <c r="AI86" s="114"/>
      <c r="AJ86" s="114"/>
      <c r="AK86" s="114"/>
      <c r="AL86" s="114"/>
      <c r="AM86" s="115"/>
      <c r="AN86" s="140" t="s">
        <v>27</v>
      </c>
      <c r="AO86" s="141"/>
      <c r="AP86" s="141"/>
      <c r="AQ86" s="141"/>
      <c r="AR86" s="141"/>
      <c r="AS86" s="141"/>
      <c r="AT86" s="141"/>
      <c r="AU86" s="141"/>
      <c r="AV86" s="142"/>
      <c r="AW86" s="167">
        <v>7108.28</v>
      </c>
      <c r="AX86" s="168"/>
      <c r="AY86" s="168"/>
      <c r="AZ86" s="168"/>
      <c r="BA86" s="168"/>
      <c r="BB86" s="168"/>
      <c r="BC86" s="168"/>
      <c r="BD86" s="168"/>
      <c r="BE86" s="169"/>
      <c r="BF86" s="173"/>
      <c r="BG86" s="174"/>
      <c r="BH86" s="174"/>
      <c r="BI86" s="174"/>
      <c r="BJ86" s="174"/>
      <c r="BK86" s="174"/>
      <c r="BL86" s="175"/>
    </row>
    <row r="87" spans="1:66" s="11" customFormat="1" ht="15.75" x14ac:dyDescent="0.25">
      <c r="A87" s="91"/>
      <c r="B87" s="92"/>
      <c r="C87" s="92"/>
      <c r="D87" s="92"/>
      <c r="E87" s="92"/>
      <c r="F87" s="93"/>
      <c r="G87" s="152" t="s">
        <v>154</v>
      </c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19"/>
      <c r="AI87" s="120"/>
      <c r="AJ87" s="120"/>
      <c r="AK87" s="120"/>
      <c r="AL87" s="120"/>
      <c r="AM87" s="121"/>
      <c r="AN87" s="143"/>
      <c r="AO87" s="144"/>
      <c r="AP87" s="144"/>
      <c r="AQ87" s="144"/>
      <c r="AR87" s="144"/>
      <c r="AS87" s="144"/>
      <c r="AT87" s="144"/>
      <c r="AU87" s="144"/>
      <c r="AV87" s="145"/>
      <c r="AW87" s="170"/>
      <c r="AX87" s="171"/>
      <c r="AY87" s="171"/>
      <c r="AZ87" s="171"/>
      <c r="BA87" s="171"/>
      <c r="BB87" s="171"/>
      <c r="BC87" s="171"/>
      <c r="BD87" s="171"/>
      <c r="BE87" s="172"/>
      <c r="BF87" s="176"/>
      <c r="BG87" s="177"/>
      <c r="BH87" s="177"/>
      <c r="BI87" s="177"/>
      <c r="BJ87" s="177"/>
      <c r="BK87" s="177"/>
      <c r="BL87" s="178"/>
    </row>
    <row r="88" spans="1:66" s="11" customFormat="1" ht="15.75" x14ac:dyDescent="0.25">
      <c r="A88" s="85" t="s">
        <v>155</v>
      </c>
      <c r="B88" s="86"/>
      <c r="C88" s="86"/>
      <c r="D88" s="86"/>
      <c r="E88" s="86"/>
      <c r="F88" s="87"/>
      <c r="G88" s="139" t="s">
        <v>153</v>
      </c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13" t="s">
        <v>151</v>
      </c>
      <c r="AI88" s="114"/>
      <c r="AJ88" s="114"/>
      <c r="AK88" s="114"/>
      <c r="AL88" s="114"/>
      <c r="AM88" s="115"/>
      <c r="AN88" s="140" t="s">
        <v>27</v>
      </c>
      <c r="AO88" s="141"/>
      <c r="AP88" s="141"/>
      <c r="AQ88" s="141"/>
      <c r="AR88" s="141"/>
      <c r="AS88" s="141"/>
      <c r="AT88" s="141"/>
      <c r="AU88" s="141"/>
      <c r="AV88" s="142"/>
      <c r="AW88" s="167">
        <v>1883.6</v>
      </c>
      <c r="AX88" s="168"/>
      <c r="AY88" s="168"/>
      <c r="AZ88" s="168"/>
      <c r="BA88" s="168"/>
      <c r="BB88" s="168"/>
      <c r="BC88" s="168"/>
      <c r="BD88" s="168"/>
      <c r="BE88" s="169"/>
      <c r="BF88" s="173"/>
      <c r="BG88" s="174"/>
      <c r="BH88" s="174"/>
      <c r="BI88" s="174"/>
      <c r="BJ88" s="174"/>
      <c r="BK88" s="174"/>
      <c r="BL88" s="175"/>
    </row>
    <row r="89" spans="1:66" s="11" customFormat="1" ht="15.75" x14ac:dyDescent="0.25">
      <c r="A89" s="91"/>
      <c r="B89" s="92"/>
      <c r="C89" s="92"/>
      <c r="D89" s="92"/>
      <c r="E89" s="92"/>
      <c r="F89" s="93"/>
      <c r="G89" s="152" t="s">
        <v>156</v>
      </c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19"/>
      <c r="AI89" s="120"/>
      <c r="AJ89" s="120"/>
      <c r="AK89" s="120"/>
      <c r="AL89" s="120"/>
      <c r="AM89" s="121"/>
      <c r="AN89" s="143"/>
      <c r="AO89" s="144"/>
      <c r="AP89" s="144"/>
      <c r="AQ89" s="144"/>
      <c r="AR89" s="144"/>
      <c r="AS89" s="144"/>
      <c r="AT89" s="144"/>
      <c r="AU89" s="144"/>
      <c r="AV89" s="145"/>
      <c r="AW89" s="170"/>
      <c r="AX89" s="171"/>
      <c r="AY89" s="171"/>
      <c r="AZ89" s="171"/>
      <c r="BA89" s="171"/>
      <c r="BB89" s="171"/>
      <c r="BC89" s="171"/>
      <c r="BD89" s="171"/>
      <c r="BE89" s="172"/>
      <c r="BF89" s="176"/>
      <c r="BG89" s="177"/>
      <c r="BH89" s="177"/>
      <c r="BI89" s="177"/>
      <c r="BJ89" s="177"/>
      <c r="BK89" s="177"/>
      <c r="BL89" s="178"/>
    </row>
    <row r="90" spans="1:66" s="11" customFormat="1" ht="15.75" x14ac:dyDescent="0.25">
      <c r="A90" s="85" t="s">
        <v>157</v>
      </c>
      <c r="B90" s="86"/>
      <c r="C90" s="86"/>
      <c r="D90" s="86"/>
      <c r="E90" s="86"/>
      <c r="F90" s="87"/>
      <c r="G90" s="139" t="s">
        <v>153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13" t="s">
        <v>151</v>
      </c>
      <c r="AI90" s="114"/>
      <c r="AJ90" s="114"/>
      <c r="AK90" s="114"/>
      <c r="AL90" s="114"/>
      <c r="AM90" s="115"/>
      <c r="AN90" s="140" t="s">
        <v>27</v>
      </c>
      <c r="AO90" s="141"/>
      <c r="AP90" s="141"/>
      <c r="AQ90" s="141"/>
      <c r="AR90" s="141"/>
      <c r="AS90" s="141"/>
      <c r="AT90" s="141"/>
      <c r="AU90" s="141"/>
      <c r="AV90" s="142"/>
      <c r="AW90" s="167">
        <v>2190.27</v>
      </c>
      <c r="AX90" s="168"/>
      <c r="AY90" s="168"/>
      <c r="AZ90" s="168"/>
      <c r="BA90" s="168"/>
      <c r="BB90" s="168"/>
      <c r="BC90" s="168"/>
      <c r="BD90" s="168"/>
      <c r="BE90" s="169"/>
      <c r="BF90" s="173"/>
      <c r="BG90" s="174"/>
      <c r="BH90" s="174"/>
      <c r="BI90" s="174"/>
      <c r="BJ90" s="174"/>
      <c r="BK90" s="174"/>
      <c r="BL90" s="175"/>
    </row>
    <row r="91" spans="1:66" s="11" customFormat="1" ht="15.75" x14ac:dyDescent="0.25">
      <c r="A91" s="91"/>
      <c r="B91" s="92"/>
      <c r="C91" s="92"/>
      <c r="D91" s="92"/>
      <c r="E91" s="92"/>
      <c r="F91" s="93"/>
      <c r="G91" s="152" t="s">
        <v>158</v>
      </c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19"/>
      <c r="AI91" s="120"/>
      <c r="AJ91" s="120"/>
      <c r="AK91" s="120"/>
      <c r="AL91" s="120"/>
      <c r="AM91" s="121"/>
      <c r="AN91" s="143"/>
      <c r="AO91" s="144"/>
      <c r="AP91" s="144"/>
      <c r="AQ91" s="144"/>
      <c r="AR91" s="144"/>
      <c r="AS91" s="144"/>
      <c r="AT91" s="144"/>
      <c r="AU91" s="144"/>
      <c r="AV91" s="145"/>
      <c r="AW91" s="170"/>
      <c r="AX91" s="171"/>
      <c r="AY91" s="171"/>
      <c r="AZ91" s="171"/>
      <c r="BA91" s="171"/>
      <c r="BB91" s="171"/>
      <c r="BC91" s="171"/>
      <c r="BD91" s="171"/>
      <c r="BE91" s="172"/>
      <c r="BF91" s="176"/>
      <c r="BG91" s="177"/>
      <c r="BH91" s="177"/>
      <c r="BI91" s="177"/>
      <c r="BJ91" s="177"/>
      <c r="BK91" s="177"/>
      <c r="BL91" s="178"/>
    </row>
    <row r="92" spans="1:66" s="11" customFormat="1" ht="15.75" x14ac:dyDescent="0.25">
      <c r="A92" s="85" t="s">
        <v>159</v>
      </c>
      <c r="B92" s="86"/>
      <c r="C92" s="86"/>
      <c r="D92" s="86"/>
      <c r="E92" s="86"/>
      <c r="F92" s="87"/>
      <c r="G92" s="139" t="s">
        <v>153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13" t="s">
        <v>151</v>
      </c>
      <c r="AI92" s="114"/>
      <c r="AJ92" s="114"/>
      <c r="AK92" s="114"/>
      <c r="AL92" s="114"/>
      <c r="AM92" s="115"/>
      <c r="AN92" s="113" t="s">
        <v>27</v>
      </c>
      <c r="AO92" s="114"/>
      <c r="AP92" s="114"/>
      <c r="AQ92" s="114"/>
      <c r="AR92" s="114"/>
      <c r="AS92" s="114"/>
      <c r="AT92" s="114"/>
      <c r="AU92" s="114"/>
      <c r="AV92" s="115"/>
      <c r="AW92" s="113">
        <v>0</v>
      </c>
      <c r="AX92" s="114"/>
      <c r="AY92" s="114"/>
      <c r="AZ92" s="114"/>
      <c r="BA92" s="114"/>
      <c r="BB92" s="114"/>
      <c r="BC92" s="114"/>
      <c r="BD92" s="114"/>
      <c r="BE92" s="115"/>
      <c r="BF92" s="173"/>
      <c r="BG92" s="174"/>
      <c r="BH92" s="174"/>
      <c r="BI92" s="174"/>
      <c r="BJ92" s="174"/>
      <c r="BK92" s="174"/>
      <c r="BL92" s="175"/>
    </row>
    <row r="93" spans="1:66" s="11" customFormat="1" ht="15.75" x14ac:dyDescent="0.25">
      <c r="A93" s="91"/>
      <c r="B93" s="92"/>
      <c r="C93" s="92"/>
      <c r="D93" s="92"/>
      <c r="E93" s="92"/>
      <c r="F93" s="93"/>
      <c r="G93" s="152" t="s">
        <v>160</v>
      </c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19"/>
      <c r="AI93" s="120"/>
      <c r="AJ93" s="120"/>
      <c r="AK93" s="120"/>
      <c r="AL93" s="120"/>
      <c r="AM93" s="121"/>
      <c r="AN93" s="119"/>
      <c r="AO93" s="120"/>
      <c r="AP93" s="120"/>
      <c r="AQ93" s="120"/>
      <c r="AR93" s="120"/>
      <c r="AS93" s="120"/>
      <c r="AT93" s="120"/>
      <c r="AU93" s="120"/>
      <c r="AV93" s="121"/>
      <c r="AW93" s="119"/>
      <c r="AX93" s="120"/>
      <c r="AY93" s="120"/>
      <c r="AZ93" s="120"/>
      <c r="BA93" s="120"/>
      <c r="BB93" s="120"/>
      <c r="BC93" s="120"/>
      <c r="BD93" s="120"/>
      <c r="BE93" s="121"/>
      <c r="BF93" s="176"/>
      <c r="BG93" s="177"/>
      <c r="BH93" s="177"/>
      <c r="BI93" s="177"/>
      <c r="BJ93" s="177"/>
      <c r="BK93" s="177"/>
      <c r="BL93" s="178"/>
    </row>
    <row r="94" spans="1:66" s="18" customFormat="1" ht="15.75" x14ac:dyDescent="0.25">
      <c r="A94" s="186" t="s">
        <v>161</v>
      </c>
      <c r="B94" s="187"/>
      <c r="C94" s="187"/>
      <c r="D94" s="187"/>
      <c r="E94" s="187"/>
      <c r="F94" s="188"/>
      <c r="G94" s="192" t="s">
        <v>162</v>
      </c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3" t="s">
        <v>163</v>
      </c>
      <c r="AI94" s="194"/>
      <c r="AJ94" s="194"/>
      <c r="AK94" s="194"/>
      <c r="AL94" s="194"/>
      <c r="AM94" s="195"/>
      <c r="AN94" s="182">
        <f>SUM(AN96:AV103)</f>
        <v>98669.997499999998</v>
      </c>
      <c r="AO94" s="183"/>
      <c r="AP94" s="183"/>
      <c r="AQ94" s="183"/>
      <c r="AR94" s="183"/>
      <c r="AS94" s="183"/>
      <c r="AT94" s="183"/>
      <c r="AU94" s="183"/>
      <c r="AV94" s="184"/>
      <c r="AW94" s="182">
        <f>SUM(AW96:BE103)</f>
        <v>100155.4944</v>
      </c>
      <c r="AX94" s="183"/>
      <c r="AY94" s="183"/>
      <c r="AZ94" s="183"/>
      <c r="BA94" s="183"/>
      <c r="BB94" s="183"/>
      <c r="BC94" s="183"/>
      <c r="BD94" s="183"/>
      <c r="BE94" s="184"/>
      <c r="BF94" s="202"/>
      <c r="BG94" s="203"/>
      <c r="BH94" s="203"/>
      <c r="BI94" s="203"/>
      <c r="BJ94" s="203"/>
      <c r="BK94" s="203"/>
      <c r="BL94" s="204"/>
      <c r="BN94" s="23"/>
    </row>
    <row r="95" spans="1:66" s="18" customFormat="1" ht="15.75" x14ac:dyDescent="0.25">
      <c r="A95" s="189"/>
      <c r="B95" s="190"/>
      <c r="C95" s="190"/>
      <c r="D95" s="190"/>
      <c r="E95" s="190"/>
      <c r="F95" s="191"/>
      <c r="G95" s="208" t="s">
        <v>164</v>
      </c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196"/>
      <c r="AI95" s="197"/>
      <c r="AJ95" s="197"/>
      <c r="AK95" s="197"/>
      <c r="AL95" s="197"/>
      <c r="AM95" s="198"/>
      <c r="AN95" s="199"/>
      <c r="AO95" s="200"/>
      <c r="AP95" s="200"/>
      <c r="AQ95" s="200"/>
      <c r="AR95" s="200"/>
      <c r="AS95" s="200"/>
      <c r="AT95" s="200"/>
      <c r="AU95" s="200"/>
      <c r="AV95" s="201"/>
      <c r="AW95" s="199"/>
      <c r="AX95" s="200"/>
      <c r="AY95" s="200"/>
      <c r="AZ95" s="200"/>
      <c r="BA95" s="200"/>
      <c r="BB95" s="200"/>
      <c r="BC95" s="200"/>
      <c r="BD95" s="200"/>
      <c r="BE95" s="201"/>
      <c r="BF95" s="205"/>
      <c r="BG95" s="206"/>
      <c r="BH95" s="206"/>
      <c r="BI95" s="206"/>
      <c r="BJ95" s="206"/>
      <c r="BK95" s="206"/>
      <c r="BL95" s="207"/>
    </row>
    <row r="96" spans="1:66" s="11" customFormat="1" ht="15.75" x14ac:dyDescent="0.25">
      <c r="A96" s="85" t="s">
        <v>165</v>
      </c>
      <c r="B96" s="86"/>
      <c r="C96" s="86"/>
      <c r="D96" s="86"/>
      <c r="E96" s="86"/>
      <c r="F96" s="87"/>
      <c r="G96" s="94" t="s">
        <v>166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5" t="s">
        <v>163</v>
      </c>
      <c r="AI96" s="96"/>
      <c r="AJ96" s="96"/>
      <c r="AK96" s="96"/>
      <c r="AL96" s="96"/>
      <c r="AM96" s="97"/>
      <c r="AN96" s="167">
        <v>7933.4489999999996</v>
      </c>
      <c r="AO96" s="168"/>
      <c r="AP96" s="168"/>
      <c r="AQ96" s="168"/>
      <c r="AR96" s="168"/>
      <c r="AS96" s="168"/>
      <c r="AT96" s="168"/>
      <c r="AU96" s="168"/>
      <c r="AV96" s="169"/>
      <c r="AW96" s="167">
        <v>7866.4650000000001</v>
      </c>
      <c r="AX96" s="168"/>
      <c r="AY96" s="168"/>
      <c r="AZ96" s="168"/>
      <c r="BA96" s="168"/>
      <c r="BB96" s="168"/>
      <c r="BC96" s="168"/>
      <c r="BD96" s="168"/>
      <c r="BE96" s="169"/>
      <c r="BF96" s="173"/>
      <c r="BG96" s="174"/>
      <c r="BH96" s="174"/>
      <c r="BI96" s="174"/>
      <c r="BJ96" s="174"/>
      <c r="BK96" s="174"/>
      <c r="BL96" s="175"/>
    </row>
    <row r="97" spans="1:64" s="11" customFormat="1" ht="15.75" x14ac:dyDescent="0.25">
      <c r="A97" s="91"/>
      <c r="B97" s="92"/>
      <c r="C97" s="92"/>
      <c r="D97" s="92"/>
      <c r="E97" s="92"/>
      <c r="F97" s="93"/>
      <c r="G97" s="132" t="s">
        <v>167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01"/>
      <c r="AI97" s="102"/>
      <c r="AJ97" s="102"/>
      <c r="AK97" s="102"/>
      <c r="AL97" s="102"/>
      <c r="AM97" s="103"/>
      <c r="AN97" s="170"/>
      <c r="AO97" s="171"/>
      <c r="AP97" s="171"/>
      <c r="AQ97" s="171"/>
      <c r="AR97" s="171"/>
      <c r="AS97" s="171"/>
      <c r="AT97" s="171"/>
      <c r="AU97" s="171"/>
      <c r="AV97" s="172"/>
      <c r="AW97" s="170"/>
      <c r="AX97" s="171"/>
      <c r="AY97" s="171"/>
      <c r="AZ97" s="171"/>
      <c r="BA97" s="171"/>
      <c r="BB97" s="171"/>
      <c r="BC97" s="171"/>
      <c r="BD97" s="171"/>
      <c r="BE97" s="172"/>
      <c r="BF97" s="176"/>
      <c r="BG97" s="177"/>
      <c r="BH97" s="177"/>
      <c r="BI97" s="177"/>
      <c r="BJ97" s="177"/>
      <c r="BK97" s="177"/>
      <c r="BL97" s="178"/>
    </row>
    <row r="98" spans="1:64" s="11" customFormat="1" ht="15.75" x14ac:dyDescent="0.25">
      <c r="A98" s="85" t="s">
        <v>168</v>
      </c>
      <c r="B98" s="86"/>
      <c r="C98" s="86"/>
      <c r="D98" s="86"/>
      <c r="E98" s="86"/>
      <c r="F98" s="87"/>
      <c r="G98" s="94" t="s">
        <v>166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5" t="s">
        <v>163</v>
      </c>
      <c r="AI98" s="96"/>
      <c r="AJ98" s="96"/>
      <c r="AK98" s="96"/>
      <c r="AL98" s="96"/>
      <c r="AM98" s="97"/>
      <c r="AN98" s="167">
        <v>7858.7489999999998</v>
      </c>
      <c r="AO98" s="168"/>
      <c r="AP98" s="168"/>
      <c r="AQ98" s="168"/>
      <c r="AR98" s="168"/>
      <c r="AS98" s="168"/>
      <c r="AT98" s="168"/>
      <c r="AU98" s="168"/>
      <c r="AV98" s="169"/>
      <c r="AW98" s="167">
        <v>7660.4283999999998</v>
      </c>
      <c r="AX98" s="168"/>
      <c r="AY98" s="168"/>
      <c r="AZ98" s="168"/>
      <c r="BA98" s="168"/>
      <c r="BB98" s="168"/>
      <c r="BC98" s="168"/>
      <c r="BD98" s="168"/>
      <c r="BE98" s="169"/>
      <c r="BF98" s="173"/>
      <c r="BG98" s="174"/>
      <c r="BH98" s="174"/>
      <c r="BI98" s="174"/>
      <c r="BJ98" s="174"/>
      <c r="BK98" s="174"/>
      <c r="BL98" s="175"/>
    </row>
    <row r="99" spans="1:64" s="11" customFormat="1" ht="15.75" x14ac:dyDescent="0.25">
      <c r="A99" s="91"/>
      <c r="B99" s="92"/>
      <c r="C99" s="92"/>
      <c r="D99" s="92"/>
      <c r="E99" s="92"/>
      <c r="F99" s="93"/>
      <c r="G99" s="132" t="s">
        <v>169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01"/>
      <c r="AI99" s="102"/>
      <c r="AJ99" s="102"/>
      <c r="AK99" s="102"/>
      <c r="AL99" s="102"/>
      <c r="AM99" s="103"/>
      <c r="AN99" s="170"/>
      <c r="AO99" s="171"/>
      <c r="AP99" s="171"/>
      <c r="AQ99" s="171"/>
      <c r="AR99" s="171"/>
      <c r="AS99" s="171"/>
      <c r="AT99" s="171"/>
      <c r="AU99" s="171"/>
      <c r="AV99" s="172"/>
      <c r="AW99" s="170"/>
      <c r="AX99" s="171"/>
      <c r="AY99" s="171"/>
      <c r="AZ99" s="171"/>
      <c r="BA99" s="171"/>
      <c r="BB99" s="171"/>
      <c r="BC99" s="171"/>
      <c r="BD99" s="171"/>
      <c r="BE99" s="172"/>
      <c r="BF99" s="176"/>
      <c r="BG99" s="177"/>
      <c r="BH99" s="177"/>
      <c r="BI99" s="177"/>
      <c r="BJ99" s="177"/>
      <c r="BK99" s="177"/>
      <c r="BL99" s="178"/>
    </row>
    <row r="100" spans="1:64" s="11" customFormat="1" ht="15.75" x14ac:dyDescent="0.25">
      <c r="A100" s="85" t="s">
        <v>170</v>
      </c>
      <c r="B100" s="86"/>
      <c r="C100" s="86"/>
      <c r="D100" s="86"/>
      <c r="E100" s="86"/>
      <c r="F100" s="87"/>
      <c r="G100" s="94" t="s">
        <v>166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5" t="s">
        <v>163</v>
      </c>
      <c r="AI100" s="96"/>
      <c r="AJ100" s="96"/>
      <c r="AK100" s="96"/>
      <c r="AL100" s="96"/>
      <c r="AM100" s="97"/>
      <c r="AN100" s="167">
        <v>36319.4395</v>
      </c>
      <c r="AO100" s="168"/>
      <c r="AP100" s="168"/>
      <c r="AQ100" s="168"/>
      <c r="AR100" s="168"/>
      <c r="AS100" s="168"/>
      <c r="AT100" s="168"/>
      <c r="AU100" s="168"/>
      <c r="AV100" s="169"/>
      <c r="AW100" s="167">
        <v>36894.091</v>
      </c>
      <c r="AX100" s="168"/>
      <c r="AY100" s="168"/>
      <c r="AZ100" s="168"/>
      <c r="BA100" s="168"/>
      <c r="BB100" s="168"/>
      <c r="BC100" s="168"/>
      <c r="BD100" s="168"/>
      <c r="BE100" s="169"/>
      <c r="BF100" s="173"/>
      <c r="BG100" s="174"/>
      <c r="BH100" s="174"/>
      <c r="BI100" s="174"/>
      <c r="BJ100" s="174"/>
      <c r="BK100" s="174"/>
      <c r="BL100" s="175"/>
    </row>
    <row r="101" spans="1:64" s="11" customFormat="1" ht="15.75" x14ac:dyDescent="0.25">
      <c r="A101" s="91"/>
      <c r="B101" s="92"/>
      <c r="C101" s="92"/>
      <c r="D101" s="92"/>
      <c r="E101" s="92"/>
      <c r="F101" s="93"/>
      <c r="G101" s="132" t="s">
        <v>171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01"/>
      <c r="AI101" s="102"/>
      <c r="AJ101" s="102"/>
      <c r="AK101" s="102"/>
      <c r="AL101" s="102"/>
      <c r="AM101" s="103"/>
      <c r="AN101" s="170"/>
      <c r="AO101" s="171"/>
      <c r="AP101" s="171"/>
      <c r="AQ101" s="171"/>
      <c r="AR101" s="171"/>
      <c r="AS101" s="171"/>
      <c r="AT101" s="171"/>
      <c r="AU101" s="171"/>
      <c r="AV101" s="172"/>
      <c r="AW101" s="170"/>
      <c r="AX101" s="171"/>
      <c r="AY101" s="171"/>
      <c r="AZ101" s="171"/>
      <c r="BA101" s="171"/>
      <c r="BB101" s="171"/>
      <c r="BC101" s="171"/>
      <c r="BD101" s="171"/>
      <c r="BE101" s="172"/>
      <c r="BF101" s="176"/>
      <c r="BG101" s="177"/>
      <c r="BH101" s="177"/>
      <c r="BI101" s="177"/>
      <c r="BJ101" s="177"/>
      <c r="BK101" s="177"/>
      <c r="BL101" s="178"/>
    </row>
    <row r="102" spans="1:64" s="11" customFormat="1" ht="15.75" x14ac:dyDescent="0.25">
      <c r="A102" s="85" t="s">
        <v>172</v>
      </c>
      <c r="B102" s="86"/>
      <c r="C102" s="86"/>
      <c r="D102" s="86"/>
      <c r="E102" s="86"/>
      <c r="F102" s="87"/>
      <c r="G102" s="94" t="s">
        <v>166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5" t="s">
        <v>163</v>
      </c>
      <c r="AI102" s="96"/>
      <c r="AJ102" s="96"/>
      <c r="AK102" s="96"/>
      <c r="AL102" s="96"/>
      <c r="AM102" s="97"/>
      <c r="AN102" s="167">
        <v>46558.36</v>
      </c>
      <c r="AO102" s="168"/>
      <c r="AP102" s="168"/>
      <c r="AQ102" s="168"/>
      <c r="AR102" s="168"/>
      <c r="AS102" s="168"/>
      <c r="AT102" s="168"/>
      <c r="AU102" s="168"/>
      <c r="AV102" s="169"/>
      <c r="AW102" s="167">
        <v>47734.51</v>
      </c>
      <c r="AX102" s="168"/>
      <c r="AY102" s="168"/>
      <c r="AZ102" s="168"/>
      <c r="BA102" s="168"/>
      <c r="BB102" s="168"/>
      <c r="BC102" s="168"/>
      <c r="BD102" s="168"/>
      <c r="BE102" s="169"/>
      <c r="BF102" s="173"/>
      <c r="BG102" s="174"/>
      <c r="BH102" s="174"/>
      <c r="BI102" s="174"/>
      <c r="BJ102" s="174"/>
      <c r="BK102" s="174"/>
      <c r="BL102" s="175"/>
    </row>
    <row r="103" spans="1:64" s="11" customFormat="1" ht="15.75" x14ac:dyDescent="0.25">
      <c r="A103" s="91"/>
      <c r="B103" s="92"/>
      <c r="C103" s="92"/>
      <c r="D103" s="92"/>
      <c r="E103" s="92"/>
      <c r="F103" s="93"/>
      <c r="G103" s="132" t="s">
        <v>173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01"/>
      <c r="AI103" s="102"/>
      <c r="AJ103" s="102"/>
      <c r="AK103" s="102"/>
      <c r="AL103" s="102"/>
      <c r="AM103" s="103"/>
      <c r="AN103" s="170"/>
      <c r="AO103" s="171"/>
      <c r="AP103" s="171"/>
      <c r="AQ103" s="171"/>
      <c r="AR103" s="171"/>
      <c r="AS103" s="171"/>
      <c r="AT103" s="171"/>
      <c r="AU103" s="171"/>
      <c r="AV103" s="172"/>
      <c r="AW103" s="170"/>
      <c r="AX103" s="171"/>
      <c r="AY103" s="171"/>
      <c r="AZ103" s="171"/>
      <c r="BA103" s="171"/>
      <c r="BB103" s="171"/>
      <c r="BC103" s="171"/>
      <c r="BD103" s="171"/>
      <c r="BE103" s="172"/>
      <c r="BF103" s="176"/>
      <c r="BG103" s="177"/>
      <c r="BH103" s="177"/>
      <c r="BI103" s="177"/>
      <c r="BJ103" s="177"/>
      <c r="BK103" s="177"/>
      <c r="BL103" s="178"/>
    </row>
    <row r="104" spans="1:64" s="11" customFormat="1" ht="15.75" x14ac:dyDescent="0.25">
      <c r="A104" s="186" t="s">
        <v>174</v>
      </c>
      <c r="B104" s="187"/>
      <c r="C104" s="187"/>
      <c r="D104" s="187"/>
      <c r="E104" s="187"/>
      <c r="F104" s="188"/>
      <c r="G104" s="192" t="s">
        <v>175</v>
      </c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3" t="s">
        <v>163</v>
      </c>
      <c r="AI104" s="194"/>
      <c r="AJ104" s="194"/>
      <c r="AK104" s="194"/>
      <c r="AL104" s="194"/>
      <c r="AM104" s="195"/>
      <c r="AN104" s="182">
        <f>SUM(AN106:AV113)</f>
        <v>147911.00599999999</v>
      </c>
      <c r="AO104" s="183"/>
      <c r="AP104" s="183"/>
      <c r="AQ104" s="183"/>
      <c r="AR104" s="183"/>
      <c r="AS104" s="183"/>
      <c r="AT104" s="183"/>
      <c r="AU104" s="183"/>
      <c r="AV104" s="184"/>
      <c r="AW104" s="182">
        <f>SUM(AW106:BE113)</f>
        <v>150202.17800000001</v>
      </c>
      <c r="AX104" s="183"/>
      <c r="AY104" s="183"/>
      <c r="AZ104" s="183"/>
      <c r="BA104" s="183"/>
      <c r="BB104" s="183"/>
      <c r="BC104" s="183"/>
      <c r="BD104" s="183"/>
      <c r="BE104" s="184"/>
      <c r="BF104" s="202"/>
      <c r="BG104" s="203"/>
      <c r="BH104" s="203"/>
      <c r="BI104" s="203"/>
      <c r="BJ104" s="203"/>
      <c r="BK104" s="203"/>
      <c r="BL104" s="204"/>
    </row>
    <row r="105" spans="1:64" s="11" customFormat="1" ht="15.75" x14ac:dyDescent="0.25">
      <c r="A105" s="189"/>
      <c r="B105" s="190"/>
      <c r="C105" s="190"/>
      <c r="D105" s="190"/>
      <c r="E105" s="190"/>
      <c r="F105" s="191"/>
      <c r="G105" s="208" t="s">
        <v>176</v>
      </c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196"/>
      <c r="AI105" s="197"/>
      <c r="AJ105" s="197"/>
      <c r="AK105" s="197"/>
      <c r="AL105" s="197"/>
      <c r="AM105" s="198"/>
      <c r="AN105" s="199"/>
      <c r="AO105" s="200"/>
      <c r="AP105" s="200"/>
      <c r="AQ105" s="200"/>
      <c r="AR105" s="200"/>
      <c r="AS105" s="200"/>
      <c r="AT105" s="200"/>
      <c r="AU105" s="200"/>
      <c r="AV105" s="201"/>
      <c r="AW105" s="199"/>
      <c r="AX105" s="200"/>
      <c r="AY105" s="200"/>
      <c r="AZ105" s="200"/>
      <c r="BA105" s="200"/>
      <c r="BB105" s="200"/>
      <c r="BC105" s="200"/>
      <c r="BD105" s="200"/>
      <c r="BE105" s="201"/>
      <c r="BF105" s="205"/>
      <c r="BG105" s="206"/>
      <c r="BH105" s="206"/>
      <c r="BI105" s="206"/>
      <c r="BJ105" s="206"/>
      <c r="BK105" s="206"/>
      <c r="BL105" s="207"/>
    </row>
    <row r="106" spans="1:64" s="11" customFormat="1" ht="15.75" x14ac:dyDescent="0.25">
      <c r="A106" s="85" t="s">
        <v>177</v>
      </c>
      <c r="B106" s="86"/>
      <c r="C106" s="86"/>
      <c r="D106" s="86"/>
      <c r="E106" s="86"/>
      <c r="F106" s="87"/>
      <c r="G106" s="94" t="s">
        <v>178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5" t="s">
        <v>163</v>
      </c>
      <c r="AI106" s="96"/>
      <c r="AJ106" s="96"/>
      <c r="AK106" s="96"/>
      <c r="AL106" s="96"/>
      <c r="AM106" s="97"/>
      <c r="AN106" s="167">
        <v>37021.699999999997</v>
      </c>
      <c r="AO106" s="168"/>
      <c r="AP106" s="168"/>
      <c r="AQ106" s="168"/>
      <c r="AR106" s="168"/>
      <c r="AS106" s="168"/>
      <c r="AT106" s="168"/>
      <c r="AU106" s="168"/>
      <c r="AV106" s="169"/>
      <c r="AW106" s="167">
        <v>37142.300000000003</v>
      </c>
      <c r="AX106" s="168"/>
      <c r="AY106" s="168"/>
      <c r="AZ106" s="168"/>
      <c r="BA106" s="168"/>
      <c r="BB106" s="168"/>
      <c r="BC106" s="168"/>
      <c r="BD106" s="168"/>
      <c r="BE106" s="169"/>
      <c r="BF106" s="173"/>
      <c r="BG106" s="174"/>
      <c r="BH106" s="174"/>
      <c r="BI106" s="174"/>
      <c r="BJ106" s="174"/>
      <c r="BK106" s="174"/>
      <c r="BL106" s="175"/>
    </row>
    <row r="107" spans="1:64" s="11" customFormat="1" ht="15.75" x14ac:dyDescent="0.25">
      <c r="A107" s="91"/>
      <c r="B107" s="92"/>
      <c r="C107" s="92"/>
      <c r="D107" s="92"/>
      <c r="E107" s="92"/>
      <c r="F107" s="93"/>
      <c r="G107" s="132" t="s">
        <v>179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01"/>
      <c r="AI107" s="102"/>
      <c r="AJ107" s="102"/>
      <c r="AK107" s="102"/>
      <c r="AL107" s="102"/>
      <c r="AM107" s="103"/>
      <c r="AN107" s="170"/>
      <c r="AO107" s="171"/>
      <c r="AP107" s="171"/>
      <c r="AQ107" s="171"/>
      <c r="AR107" s="171"/>
      <c r="AS107" s="171"/>
      <c r="AT107" s="171"/>
      <c r="AU107" s="171"/>
      <c r="AV107" s="172"/>
      <c r="AW107" s="170"/>
      <c r="AX107" s="171"/>
      <c r="AY107" s="171"/>
      <c r="AZ107" s="171"/>
      <c r="BA107" s="171"/>
      <c r="BB107" s="171"/>
      <c r="BC107" s="171"/>
      <c r="BD107" s="171"/>
      <c r="BE107" s="172"/>
      <c r="BF107" s="176"/>
      <c r="BG107" s="177"/>
      <c r="BH107" s="177"/>
      <c r="BI107" s="177"/>
      <c r="BJ107" s="177"/>
      <c r="BK107" s="177"/>
      <c r="BL107" s="178"/>
    </row>
    <row r="108" spans="1:64" s="11" customFormat="1" ht="15.75" x14ac:dyDescent="0.25">
      <c r="A108" s="85" t="s">
        <v>180</v>
      </c>
      <c r="B108" s="86"/>
      <c r="C108" s="86"/>
      <c r="D108" s="86"/>
      <c r="E108" s="86"/>
      <c r="F108" s="87"/>
      <c r="G108" s="94" t="s">
        <v>178</v>
      </c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5" t="s">
        <v>163</v>
      </c>
      <c r="AI108" s="96"/>
      <c r="AJ108" s="96"/>
      <c r="AK108" s="96"/>
      <c r="AL108" s="96"/>
      <c r="AM108" s="97"/>
      <c r="AN108" s="167">
        <v>34006.35</v>
      </c>
      <c r="AO108" s="168"/>
      <c r="AP108" s="168"/>
      <c r="AQ108" s="168"/>
      <c r="AR108" s="168"/>
      <c r="AS108" s="168"/>
      <c r="AT108" s="168"/>
      <c r="AU108" s="168"/>
      <c r="AV108" s="169"/>
      <c r="AW108" s="167">
        <v>34007.25</v>
      </c>
      <c r="AX108" s="168"/>
      <c r="AY108" s="168"/>
      <c r="AZ108" s="168"/>
      <c r="BA108" s="168"/>
      <c r="BB108" s="168"/>
      <c r="BC108" s="168"/>
      <c r="BD108" s="168"/>
      <c r="BE108" s="169"/>
      <c r="BF108" s="173"/>
      <c r="BG108" s="174"/>
      <c r="BH108" s="174"/>
      <c r="BI108" s="174"/>
      <c r="BJ108" s="174"/>
      <c r="BK108" s="174"/>
      <c r="BL108" s="175"/>
    </row>
    <row r="109" spans="1:64" s="11" customFormat="1" ht="15.75" x14ac:dyDescent="0.25">
      <c r="A109" s="91"/>
      <c r="B109" s="92"/>
      <c r="C109" s="92"/>
      <c r="D109" s="92"/>
      <c r="E109" s="92"/>
      <c r="F109" s="93"/>
      <c r="G109" s="132" t="s">
        <v>181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01"/>
      <c r="AI109" s="102"/>
      <c r="AJ109" s="102"/>
      <c r="AK109" s="102"/>
      <c r="AL109" s="102"/>
      <c r="AM109" s="103"/>
      <c r="AN109" s="170"/>
      <c r="AO109" s="171"/>
      <c r="AP109" s="171"/>
      <c r="AQ109" s="171"/>
      <c r="AR109" s="171"/>
      <c r="AS109" s="171"/>
      <c r="AT109" s="171"/>
      <c r="AU109" s="171"/>
      <c r="AV109" s="172"/>
      <c r="AW109" s="170"/>
      <c r="AX109" s="171"/>
      <c r="AY109" s="171"/>
      <c r="AZ109" s="171"/>
      <c r="BA109" s="171"/>
      <c r="BB109" s="171"/>
      <c r="BC109" s="171"/>
      <c r="BD109" s="171"/>
      <c r="BE109" s="172"/>
      <c r="BF109" s="176"/>
      <c r="BG109" s="177"/>
      <c r="BH109" s="177"/>
      <c r="BI109" s="177"/>
      <c r="BJ109" s="177"/>
      <c r="BK109" s="177"/>
      <c r="BL109" s="178"/>
    </row>
    <row r="110" spans="1:64" s="11" customFormat="1" ht="15.75" x14ac:dyDescent="0.25">
      <c r="A110" s="85" t="s">
        <v>182</v>
      </c>
      <c r="B110" s="86"/>
      <c r="C110" s="86"/>
      <c r="D110" s="86"/>
      <c r="E110" s="86"/>
      <c r="F110" s="87"/>
      <c r="G110" s="94" t="s">
        <v>178</v>
      </c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5" t="s">
        <v>163</v>
      </c>
      <c r="AI110" s="96"/>
      <c r="AJ110" s="96"/>
      <c r="AK110" s="96"/>
      <c r="AL110" s="96"/>
      <c r="AM110" s="97"/>
      <c r="AN110" s="167">
        <v>76882.955999999991</v>
      </c>
      <c r="AO110" s="168"/>
      <c r="AP110" s="168"/>
      <c r="AQ110" s="168"/>
      <c r="AR110" s="168"/>
      <c r="AS110" s="168"/>
      <c r="AT110" s="168"/>
      <c r="AU110" s="168"/>
      <c r="AV110" s="169"/>
      <c r="AW110" s="167">
        <v>79052.627999999997</v>
      </c>
      <c r="AX110" s="168"/>
      <c r="AY110" s="168"/>
      <c r="AZ110" s="168"/>
      <c r="BA110" s="168"/>
      <c r="BB110" s="168"/>
      <c r="BC110" s="168"/>
      <c r="BD110" s="168"/>
      <c r="BE110" s="169"/>
      <c r="BF110" s="173"/>
      <c r="BG110" s="174"/>
      <c r="BH110" s="174"/>
      <c r="BI110" s="174"/>
      <c r="BJ110" s="174"/>
      <c r="BK110" s="174"/>
      <c r="BL110" s="175"/>
    </row>
    <row r="111" spans="1:64" s="11" customFormat="1" ht="15.75" x14ac:dyDescent="0.25">
      <c r="A111" s="91"/>
      <c r="B111" s="92"/>
      <c r="C111" s="92"/>
      <c r="D111" s="92"/>
      <c r="E111" s="92"/>
      <c r="F111" s="93"/>
      <c r="G111" s="132" t="s">
        <v>183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01"/>
      <c r="AI111" s="102"/>
      <c r="AJ111" s="102"/>
      <c r="AK111" s="102"/>
      <c r="AL111" s="102"/>
      <c r="AM111" s="103"/>
      <c r="AN111" s="170"/>
      <c r="AO111" s="171"/>
      <c r="AP111" s="171"/>
      <c r="AQ111" s="171"/>
      <c r="AR111" s="171"/>
      <c r="AS111" s="171"/>
      <c r="AT111" s="171"/>
      <c r="AU111" s="171"/>
      <c r="AV111" s="172"/>
      <c r="AW111" s="170"/>
      <c r="AX111" s="171"/>
      <c r="AY111" s="171"/>
      <c r="AZ111" s="171"/>
      <c r="BA111" s="171"/>
      <c r="BB111" s="171"/>
      <c r="BC111" s="171"/>
      <c r="BD111" s="171"/>
      <c r="BE111" s="172"/>
      <c r="BF111" s="176"/>
      <c r="BG111" s="177"/>
      <c r="BH111" s="177"/>
      <c r="BI111" s="177"/>
      <c r="BJ111" s="177"/>
      <c r="BK111" s="177"/>
      <c r="BL111" s="178"/>
    </row>
    <row r="112" spans="1:64" s="11" customFormat="1" ht="15.75" x14ac:dyDescent="0.25">
      <c r="A112" s="85" t="s">
        <v>184</v>
      </c>
      <c r="B112" s="86"/>
      <c r="C112" s="86"/>
      <c r="D112" s="86"/>
      <c r="E112" s="86"/>
      <c r="F112" s="87"/>
      <c r="G112" s="94" t="s">
        <v>178</v>
      </c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5" t="s">
        <v>163</v>
      </c>
      <c r="AI112" s="96"/>
      <c r="AJ112" s="96"/>
      <c r="AK112" s="96"/>
      <c r="AL112" s="96"/>
      <c r="AM112" s="97"/>
      <c r="AN112" s="140">
        <v>0</v>
      </c>
      <c r="AO112" s="141"/>
      <c r="AP112" s="141"/>
      <c r="AQ112" s="141"/>
      <c r="AR112" s="141"/>
      <c r="AS112" s="141"/>
      <c r="AT112" s="141"/>
      <c r="AU112" s="141"/>
      <c r="AV112" s="142"/>
      <c r="AW112" s="140">
        <v>0</v>
      </c>
      <c r="AX112" s="141"/>
      <c r="AY112" s="141"/>
      <c r="AZ112" s="141"/>
      <c r="BA112" s="141"/>
      <c r="BB112" s="141"/>
      <c r="BC112" s="141"/>
      <c r="BD112" s="141"/>
      <c r="BE112" s="142"/>
      <c r="BF112" s="173"/>
      <c r="BG112" s="174"/>
      <c r="BH112" s="174"/>
      <c r="BI112" s="174"/>
      <c r="BJ112" s="174"/>
      <c r="BK112" s="174"/>
      <c r="BL112" s="175"/>
    </row>
    <row r="113" spans="1:64" s="11" customFormat="1" ht="15.75" x14ac:dyDescent="0.25">
      <c r="A113" s="91"/>
      <c r="B113" s="92"/>
      <c r="C113" s="92"/>
      <c r="D113" s="92"/>
      <c r="E113" s="92"/>
      <c r="F113" s="93"/>
      <c r="G113" s="132" t="s">
        <v>185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01"/>
      <c r="AI113" s="102"/>
      <c r="AJ113" s="102"/>
      <c r="AK113" s="102"/>
      <c r="AL113" s="102"/>
      <c r="AM113" s="103"/>
      <c r="AN113" s="143"/>
      <c r="AO113" s="144"/>
      <c r="AP113" s="144"/>
      <c r="AQ113" s="144"/>
      <c r="AR113" s="144"/>
      <c r="AS113" s="144"/>
      <c r="AT113" s="144"/>
      <c r="AU113" s="144"/>
      <c r="AV113" s="145"/>
      <c r="AW113" s="143"/>
      <c r="AX113" s="144"/>
      <c r="AY113" s="144"/>
      <c r="AZ113" s="144"/>
      <c r="BA113" s="144"/>
      <c r="BB113" s="144"/>
      <c r="BC113" s="144"/>
      <c r="BD113" s="144"/>
      <c r="BE113" s="145"/>
      <c r="BF113" s="176"/>
      <c r="BG113" s="177"/>
      <c r="BH113" s="177"/>
      <c r="BI113" s="177"/>
      <c r="BJ113" s="177"/>
      <c r="BK113" s="177"/>
      <c r="BL113" s="178"/>
    </row>
    <row r="114" spans="1:64" s="11" customFormat="1" ht="15" customHeight="1" x14ac:dyDescent="0.25">
      <c r="A114" s="179" t="s">
        <v>186</v>
      </c>
      <c r="B114" s="179"/>
      <c r="C114" s="179"/>
      <c r="D114" s="179"/>
      <c r="E114" s="179"/>
      <c r="F114" s="179"/>
      <c r="G114" s="180" t="s">
        <v>187</v>
      </c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1" t="s">
        <v>188</v>
      </c>
      <c r="AI114" s="181"/>
      <c r="AJ114" s="181"/>
      <c r="AK114" s="181"/>
      <c r="AL114" s="181"/>
      <c r="AM114" s="181"/>
      <c r="AN114" s="182">
        <f>SUM(AN115:AV122)</f>
        <v>71439.629000000001</v>
      </c>
      <c r="AO114" s="183"/>
      <c r="AP114" s="183"/>
      <c r="AQ114" s="183"/>
      <c r="AR114" s="183"/>
      <c r="AS114" s="183"/>
      <c r="AT114" s="183"/>
      <c r="AU114" s="183"/>
      <c r="AV114" s="184"/>
      <c r="AW114" s="182">
        <f>SUM(AW115:BE122)</f>
        <v>72161.755999999994</v>
      </c>
      <c r="AX114" s="183"/>
      <c r="AY114" s="183"/>
      <c r="AZ114" s="183"/>
      <c r="BA114" s="183"/>
      <c r="BB114" s="183"/>
      <c r="BC114" s="183"/>
      <c r="BD114" s="183"/>
      <c r="BE114" s="184"/>
      <c r="BF114" s="185"/>
      <c r="BG114" s="185"/>
      <c r="BH114" s="185"/>
      <c r="BI114" s="185"/>
      <c r="BJ114" s="185"/>
      <c r="BK114" s="185"/>
      <c r="BL114" s="185"/>
    </row>
    <row r="115" spans="1:64" s="11" customFormat="1" ht="15.75" x14ac:dyDescent="0.25">
      <c r="A115" s="85" t="s">
        <v>189</v>
      </c>
      <c r="B115" s="86"/>
      <c r="C115" s="86"/>
      <c r="D115" s="86"/>
      <c r="E115" s="86"/>
      <c r="F115" s="87"/>
      <c r="G115" s="94" t="s">
        <v>190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5" t="s">
        <v>188</v>
      </c>
      <c r="AI115" s="96"/>
      <c r="AJ115" s="96"/>
      <c r="AK115" s="96"/>
      <c r="AL115" s="96"/>
      <c r="AM115" s="97"/>
      <c r="AN115" s="167">
        <v>5398.2439999999997</v>
      </c>
      <c r="AO115" s="168"/>
      <c r="AP115" s="168"/>
      <c r="AQ115" s="168"/>
      <c r="AR115" s="168"/>
      <c r="AS115" s="168"/>
      <c r="AT115" s="168"/>
      <c r="AU115" s="168"/>
      <c r="AV115" s="169"/>
      <c r="AW115" s="167">
        <v>5327.38</v>
      </c>
      <c r="AX115" s="168"/>
      <c r="AY115" s="168"/>
      <c r="AZ115" s="168"/>
      <c r="BA115" s="168"/>
      <c r="BB115" s="168"/>
      <c r="BC115" s="168"/>
      <c r="BD115" s="168"/>
      <c r="BE115" s="169"/>
      <c r="BF115" s="173"/>
      <c r="BG115" s="174"/>
      <c r="BH115" s="174"/>
      <c r="BI115" s="174"/>
      <c r="BJ115" s="174"/>
      <c r="BK115" s="174"/>
      <c r="BL115" s="175"/>
    </row>
    <row r="116" spans="1:64" s="11" customFormat="1" ht="15.75" x14ac:dyDescent="0.25">
      <c r="A116" s="91"/>
      <c r="B116" s="92"/>
      <c r="C116" s="92"/>
      <c r="D116" s="92"/>
      <c r="E116" s="92"/>
      <c r="F116" s="93"/>
      <c r="G116" s="132" t="s">
        <v>191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01"/>
      <c r="AI116" s="102"/>
      <c r="AJ116" s="102"/>
      <c r="AK116" s="102"/>
      <c r="AL116" s="102"/>
      <c r="AM116" s="103"/>
      <c r="AN116" s="170"/>
      <c r="AO116" s="171"/>
      <c r="AP116" s="171"/>
      <c r="AQ116" s="171"/>
      <c r="AR116" s="171"/>
      <c r="AS116" s="171"/>
      <c r="AT116" s="171"/>
      <c r="AU116" s="171"/>
      <c r="AV116" s="172"/>
      <c r="AW116" s="170"/>
      <c r="AX116" s="171"/>
      <c r="AY116" s="171"/>
      <c r="AZ116" s="171"/>
      <c r="BA116" s="171"/>
      <c r="BB116" s="171"/>
      <c r="BC116" s="171"/>
      <c r="BD116" s="171"/>
      <c r="BE116" s="172"/>
      <c r="BF116" s="176"/>
      <c r="BG116" s="177"/>
      <c r="BH116" s="177"/>
      <c r="BI116" s="177"/>
      <c r="BJ116" s="177"/>
      <c r="BK116" s="177"/>
      <c r="BL116" s="178"/>
    </row>
    <row r="117" spans="1:64" s="11" customFormat="1" ht="15.75" x14ac:dyDescent="0.25">
      <c r="A117" s="85" t="s">
        <v>192</v>
      </c>
      <c r="B117" s="86"/>
      <c r="C117" s="86"/>
      <c r="D117" s="86"/>
      <c r="E117" s="86"/>
      <c r="F117" s="87"/>
      <c r="G117" s="94" t="s">
        <v>190</v>
      </c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5" t="s">
        <v>188</v>
      </c>
      <c r="AI117" s="96"/>
      <c r="AJ117" s="96"/>
      <c r="AK117" s="96"/>
      <c r="AL117" s="96"/>
      <c r="AM117" s="97"/>
      <c r="AN117" s="167">
        <v>6216.11</v>
      </c>
      <c r="AO117" s="168"/>
      <c r="AP117" s="168"/>
      <c r="AQ117" s="168"/>
      <c r="AR117" s="168"/>
      <c r="AS117" s="168"/>
      <c r="AT117" s="168"/>
      <c r="AU117" s="168"/>
      <c r="AV117" s="169"/>
      <c r="AW117" s="167">
        <v>6066.6459999999997</v>
      </c>
      <c r="AX117" s="168"/>
      <c r="AY117" s="168"/>
      <c r="AZ117" s="168"/>
      <c r="BA117" s="168"/>
      <c r="BB117" s="168"/>
      <c r="BC117" s="168"/>
      <c r="BD117" s="168"/>
      <c r="BE117" s="169"/>
      <c r="BF117" s="173"/>
      <c r="BG117" s="174"/>
      <c r="BH117" s="174"/>
      <c r="BI117" s="174"/>
      <c r="BJ117" s="174"/>
      <c r="BK117" s="174"/>
      <c r="BL117" s="175"/>
    </row>
    <row r="118" spans="1:64" s="11" customFormat="1" ht="15.75" x14ac:dyDescent="0.25">
      <c r="A118" s="91"/>
      <c r="B118" s="92"/>
      <c r="C118" s="92"/>
      <c r="D118" s="92"/>
      <c r="E118" s="92"/>
      <c r="F118" s="93"/>
      <c r="G118" s="132" t="s">
        <v>193</v>
      </c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01"/>
      <c r="AI118" s="102"/>
      <c r="AJ118" s="102"/>
      <c r="AK118" s="102"/>
      <c r="AL118" s="102"/>
      <c r="AM118" s="103"/>
      <c r="AN118" s="170"/>
      <c r="AO118" s="171"/>
      <c r="AP118" s="171"/>
      <c r="AQ118" s="171"/>
      <c r="AR118" s="171"/>
      <c r="AS118" s="171"/>
      <c r="AT118" s="171"/>
      <c r="AU118" s="171"/>
      <c r="AV118" s="172"/>
      <c r="AW118" s="170"/>
      <c r="AX118" s="171"/>
      <c r="AY118" s="171"/>
      <c r="AZ118" s="171"/>
      <c r="BA118" s="171"/>
      <c r="BB118" s="171"/>
      <c r="BC118" s="171"/>
      <c r="BD118" s="171"/>
      <c r="BE118" s="172"/>
      <c r="BF118" s="176"/>
      <c r="BG118" s="177"/>
      <c r="BH118" s="177"/>
      <c r="BI118" s="177"/>
      <c r="BJ118" s="177"/>
      <c r="BK118" s="177"/>
      <c r="BL118" s="178"/>
    </row>
    <row r="119" spans="1:64" s="11" customFormat="1" ht="15.75" x14ac:dyDescent="0.25">
      <c r="A119" s="85" t="s">
        <v>194</v>
      </c>
      <c r="B119" s="86"/>
      <c r="C119" s="86"/>
      <c r="D119" s="86"/>
      <c r="E119" s="86"/>
      <c r="F119" s="87"/>
      <c r="G119" s="94" t="s">
        <v>190</v>
      </c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5" t="s">
        <v>188</v>
      </c>
      <c r="AI119" s="96"/>
      <c r="AJ119" s="96"/>
      <c r="AK119" s="96"/>
      <c r="AL119" s="96"/>
      <c r="AM119" s="97"/>
      <c r="AN119" s="167">
        <v>31222.699000000001</v>
      </c>
      <c r="AO119" s="168"/>
      <c r="AP119" s="168"/>
      <c r="AQ119" s="168"/>
      <c r="AR119" s="168"/>
      <c r="AS119" s="168"/>
      <c r="AT119" s="168"/>
      <c r="AU119" s="168"/>
      <c r="AV119" s="169"/>
      <c r="AW119" s="167">
        <v>31472.53</v>
      </c>
      <c r="AX119" s="168"/>
      <c r="AY119" s="168"/>
      <c r="AZ119" s="168"/>
      <c r="BA119" s="168"/>
      <c r="BB119" s="168"/>
      <c r="BC119" s="168"/>
      <c r="BD119" s="168"/>
      <c r="BE119" s="169"/>
      <c r="BF119" s="173"/>
      <c r="BG119" s="174"/>
      <c r="BH119" s="174"/>
      <c r="BI119" s="174"/>
      <c r="BJ119" s="174"/>
      <c r="BK119" s="174"/>
      <c r="BL119" s="175"/>
    </row>
    <row r="120" spans="1:64" s="11" customFormat="1" ht="15.75" x14ac:dyDescent="0.25">
      <c r="A120" s="91"/>
      <c r="B120" s="92"/>
      <c r="C120" s="92"/>
      <c r="D120" s="92"/>
      <c r="E120" s="92"/>
      <c r="F120" s="93"/>
      <c r="G120" s="132" t="s">
        <v>195</v>
      </c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01"/>
      <c r="AI120" s="102"/>
      <c r="AJ120" s="102"/>
      <c r="AK120" s="102"/>
      <c r="AL120" s="102"/>
      <c r="AM120" s="103"/>
      <c r="AN120" s="170"/>
      <c r="AO120" s="171"/>
      <c r="AP120" s="171"/>
      <c r="AQ120" s="171"/>
      <c r="AR120" s="171"/>
      <c r="AS120" s="171"/>
      <c r="AT120" s="171"/>
      <c r="AU120" s="171"/>
      <c r="AV120" s="172"/>
      <c r="AW120" s="170"/>
      <c r="AX120" s="171"/>
      <c r="AY120" s="171"/>
      <c r="AZ120" s="171"/>
      <c r="BA120" s="171"/>
      <c r="BB120" s="171"/>
      <c r="BC120" s="171"/>
      <c r="BD120" s="171"/>
      <c r="BE120" s="172"/>
      <c r="BF120" s="176"/>
      <c r="BG120" s="177"/>
      <c r="BH120" s="177"/>
      <c r="BI120" s="177"/>
      <c r="BJ120" s="177"/>
      <c r="BK120" s="177"/>
      <c r="BL120" s="178"/>
    </row>
    <row r="121" spans="1:64" s="11" customFormat="1" ht="15.75" x14ac:dyDescent="0.25">
      <c r="A121" s="85" t="s">
        <v>196</v>
      </c>
      <c r="B121" s="86"/>
      <c r="C121" s="86"/>
      <c r="D121" s="86"/>
      <c r="E121" s="86"/>
      <c r="F121" s="87"/>
      <c r="G121" s="94" t="s">
        <v>190</v>
      </c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5" t="s">
        <v>188</v>
      </c>
      <c r="AI121" s="96"/>
      <c r="AJ121" s="96"/>
      <c r="AK121" s="96"/>
      <c r="AL121" s="96"/>
      <c r="AM121" s="97"/>
      <c r="AN121" s="167">
        <v>28602.576000000001</v>
      </c>
      <c r="AO121" s="168"/>
      <c r="AP121" s="168"/>
      <c r="AQ121" s="168"/>
      <c r="AR121" s="168"/>
      <c r="AS121" s="168"/>
      <c r="AT121" s="168"/>
      <c r="AU121" s="168"/>
      <c r="AV121" s="169"/>
      <c r="AW121" s="167">
        <v>29295.200000000001</v>
      </c>
      <c r="AX121" s="168"/>
      <c r="AY121" s="168"/>
      <c r="AZ121" s="168"/>
      <c r="BA121" s="168"/>
      <c r="BB121" s="168"/>
      <c r="BC121" s="168"/>
      <c r="BD121" s="168"/>
      <c r="BE121" s="169"/>
      <c r="BF121" s="173"/>
      <c r="BG121" s="174"/>
      <c r="BH121" s="174"/>
      <c r="BI121" s="174"/>
      <c r="BJ121" s="174"/>
      <c r="BK121" s="174"/>
      <c r="BL121" s="175"/>
    </row>
    <row r="122" spans="1:64" s="11" customFormat="1" ht="15.75" x14ac:dyDescent="0.25">
      <c r="A122" s="91"/>
      <c r="B122" s="92"/>
      <c r="C122" s="92"/>
      <c r="D122" s="92"/>
      <c r="E122" s="92"/>
      <c r="F122" s="93"/>
      <c r="G122" s="132" t="s">
        <v>197</v>
      </c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01"/>
      <c r="AI122" s="102"/>
      <c r="AJ122" s="102"/>
      <c r="AK122" s="102"/>
      <c r="AL122" s="102"/>
      <c r="AM122" s="103"/>
      <c r="AN122" s="170"/>
      <c r="AO122" s="171"/>
      <c r="AP122" s="171"/>
      <c r="AQ122" s="171"/>
      <c r="AR122" s="171"/>
      <c r="AS122" s="171"/>
      <c r="AT122" s="171"/>
      <c r="AU122" s="171"/>
      <c r="AV122" s="172"/>
      <c r="AW122" s="170"/>
      <c r="AX122" s="171"/>
      <c r="AY122" s="171"/>
      <c r="AZ122" s="171"/>
      <c r="BA122" s="171"/>
      <c r="BB122" s="171"/>
      <c r="BC122" s="171"/>
      <c r="BD122" s="171"/>
      <c r="BE122" s="172"/>
      <c r="BF122" s="176"/>
      <c r="BG122" s="177"/>
      <c r="BH122" s="177"/>
      <c r="BI122" s="177"/>
      <c r="BJ122" s="177"/>
      <c r="BK122" s="177"/>
      <c r="BL122" s="178"/>
    </row>
    <row r="123" spans="1:64" s="11" customFormat="1" ht="15" customHeight="1" x14ac:dyDescent="0.25">
      <c r="A123" s="160" t="s">
        <v>198</v>
      </c>
      <c r="B123" s="160"/>
      <c r="C123" s="160"/>
      <c r="D123" s="160"/>
      <c r="E123" s="160"/>
      <c r="F123" s="160"/>
      <c r="G123" s="161" t="s">
        <v>199</v>
      </c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2" t="s">
        <v>200</v>
      </c>
      <c r="AI123" s="162"/>
      <c r="AJ123" s="162"/>
      <c r="AK123" s="162"/>
      <c r="AL123" s="162"/>
      <c r="AM123" s="162"/>
      <c r="AN123" s="163">
        <v>1.0467047638223301E-2</v>
      </c>
      <c r="AO123" s="164"/>
      <c r="AP123" s="164"/>
      <c r="AQ123" s="164"/>
      <c r="AR123" s="164"/>
      <c r="AS123" s="164"/>
      <c r="AT123" s="164"/>
      <c r="AU123" s="164"/>
      <c r="AV123" s="165"/>
      <c r="AW123" s="163">
        <v>1.6146502865035599E-2</v>
      </c>
      <c r="AX123" s="164"/>
      <c r="AY123" s="164"/>
      <c r="AZ123" s="164"/>
      <c r="BA123" s="164"/>
      <c r="BB123" s="164"/>
      <c r="BC123" s="164"/>
      <c r="BD123" s="164"/>
      <c r="BE123" s="165"/>
      <c r="BF123" s="166"/>
      <c r="BG123" s="166"/>
      <c r="BH123" s="166"/>
      <c r="BI123" s="166"/>
      <c r="BJ123" s="166"/>
      <c r="BK123" s="166"/>
      <c r="BL123" s="166"/>
    </row>
    <row r="124" spans="1:64" s="11" customFormat="1" ht="31.5" customHeight="1" x14ac:dyDescent="0.25">
      <c r="A124" s="133" t="s">
        <v>201</v>
      </c>
      <c r="B124" s="134"/>
      <c r="C124" s="134"/>
      <c r="D124" s="134"/>
      <c r="E124" s="134"/>
      <c r="F124" s="135"/>
      <c r="G124" s="153" t="s">
        <v>202</v>
      </c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13" t="s">
        <v>30</v>
      </c>
      <c r="AI124" s="114"/>
      <c r="AJ124" s="114"/>
      <c r="AK124" s="114"/>
      <c r="AL124" s="114"/>
      <c r="AM124" s="115"/>
      <c r="AN124" s="140">
        <v>1211372.6212552292</v>
      </c>
      <c r="AO124" s="141"/>
      <c r="AP124" s="141"/>
      <c r="AQ124" s="141"/>
      <c r="AR124" s="141"/>
      <c r="AS124" s="141"/>
      <c r="AT124" s="141"/>
      <c r="AU124" s="141"/>
      <c r="AV124" s="142"/>
      <c r="AW124" s="140">
        <v>1448667.7531600001</v>
      </c>
      <c r="AX124" s="141"/>
      <c r="AY124" s="141"/>
      <c r="AZ124" s="141"/>
      <c r="BA124" s="141"/>
      <c r="BB124" s="141"/>
      <c r="BC124" s="141"/>
      <c r="BD124" s="141"/>
      <c r="BE124" s="142"/>
      <c r="BF124" s="154" t="s">
        <v>203</v>
      </c>
      <c r="BG124" s="155"/>
      <c r="BH124" s="155"/>
      <c r="BI124" s="155"/>
      <c r="BJ124" s="155"/>
      <c r="BK124" s="155"/>
      <c r="BL124" s="156"/>
    </row>
    <row r="125" spans="1:64" s="11" customFormat="1" ht="27" customHeight="1" x14ac:dyDescent="0.25">
      <c r="A125" s="136"/>
      <c r="B125" s="137"/>
      <c r="C125" s="137"/>
      <c r="D125" s="137"/>
      <c r="E125" s="137"/>
      <c r="F125" s="138"/>
      <c r="G125" s="153" t="s">
        <v>204</v>
      </c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19"/>
      <c r="AI125" s="120"/>
      <c r="AJ125" s="120"/>
      <c r="AK125" s="120"/>
      <c r="AL125" s="120"/>
      <c r="AM125" s="121"/>
      <c r="AN125" s="143"/>
      <c r="AO125" s="144"/>
      <c r="AP125" s="144"/>
      <c r="AQ125" s="144"/>
      <c r="AR125" s="144"/>
      <c r="AS125" s="144"/>
      <c r="AT125" s="144"/>
      <c r="AU125" s="144"/>
      <c r="AV125" s="145"/>
      <c r="AW125" s="143"/>
      <c r="AX125" s="144"/>
      <c r="AY125" s="144"/>
      <c r="AZ125" s="144"/>
      <c r="BA125" s="144"/>
      <c r="BB125" s="144"/>
      <c r="BC125" s="144"/>
      <c r="BD125" s="144"/>
      <c r="BE125" s="145"/>
      <c r="BF125" s="157"/>
      <c r="BG125" s="158"/>
      <c r="BH125" s="158"/>
      <c r="BI125" s="158"/>
      <c r="BJ125" s="158"/>
      <c r="BK125" s="158"/>
      <c r="BL125" s="159"/>
    </row>
    <row r="126" spans="1:64" s="11" customFormat="1" ht="15.75" x14ac:dyDescent="0.25">
      <c r="A126" s="133" t="s">
        <v>205</v>
      </c>
      <c r="B126" s="134"/>
      <c r="C126" s="134"/>
      <c r="D126" s="134"/>
      <c r="E126" s="134"/>
      <c r="F126" s="135"/>
      <c r="G126" s="139" t="s">
        <v>206</v>
      </c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13" t="s">
        <v>30</v>
      </c>
      <c r="AI126" s="114"/>
      <c r="AJ126" s="114"/>
      <c r="AK126" s="114"/>
      <c r="AL126" s="114"/>
      <c r="AM126" s="115"/>
      <c r="AN126" s="140">
        <v>766372.62125522899</v>
      </c>
      <c r="AO126" s="141"/>
      <c r="AP126" s="141"/>
      <c r="AQ126" s="141"/>
      <c r="AR126" s="141"/>
      <c r="AS126" s="141"/>
      <c r="AT126" s="141"/>
      <c r="AU126" s="141"/>
      <c r="AV126" s="142"/>
      <c r="AW126" s="140">
        <v>762728.70056000003</v>
      </c>
      <c r="AX126" s="141"/>
      <c r="AY126" s="141"/>
      <c r="AZ126" s="141"/>
      <c r="BA126" s="141"/>
      <c r="BB126" s="141"/>
      <c r="BC126" s="141"/>
      <c r="BD126" s="141"/>
      <c r="BE126" s="142"/>
      <c r="BF126" s="146"/>
      <c r="BG126" s="147"/>
      <c r="BH126" s="147"/>
      <c r="BI126" s="147"/>
      <c r="BJ126" s="147"/>
      <c r="BK126" s="147"/>
      <c r="BL126" s="148"/>
    </row>
    <row r="127" spans="1:64" s="11" customFormat="1" ht="15.75" x14ac:dyDescent="0.25">
      <c r="A127" s="136"/>
      <c r="B127" s="137"/>
      <c r="C127" s="137"/>
      <c r="D127" s="137"/>
      <c r="E127" s="137"/>
      <c r="F127" s="138"/>
      <c r="G127" s="152" t="s">
        <v>207</v>
      </c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19"/>
      <c r="AI127" s="120"/>
      <c r="AJ127" s="120"/>
      <c r="AK127" s="120"/>
      <c r="AL127" s="120"/>
      <c r="AM127" s="121"/>
      <c r="AN127" s="143"/>
      <c r="AO127" s="144"/>
      <c r="AP127" s="144"/>
      <c r="AQ127" s="144"/>
      <c r="AR127" s="144"/>
      <c r="AS127" s="144"/>
      <c r="AT127" s="144"/>
      <c r="AU127" s="144"/>
      <c r="AV127" s="145"/>
      <c r="AW127" s="143"/>
      <c r="AX127" s="144"/>
      <c r="AY127" s="144"/>
      <c r="AZ127" s="144"/>
      <c r="BA127" s="144"/>
      <c r="BB127" s="144"/>
      <c r="BC127" s="144"/>
      <c r="BD127" s="144"/>
      <c r="BE127" s="145"/>
      <c r="BF127" s="149"/>
      <c r="BG127" s="150"/>
      <c r="BH127" s="150"/>
      <c r="BI127" s="150"/>
      <c r="BJ127" s="150"/>
      <c r="BK127" s="150"/>
      <c r="BL127" s="151"/>
    </row>
    <row r="128" spans="1:64" s="11" customFormat="1" ht="15.75" x14ac:dyDescent="0.25">
      <c r="A128" s="85" t="s">
        <v>208</v>
      </c>
      <c r="B128" s="86"/>
      <c r="C128" s="86"/>
      <c r="D128" s="86"/>
      <c r="E128" s="86"/>
      <c r="F128" s="87"/>
      <c r="G128" s="94" t="s">
        <v>209</v>
      </c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5" t="s">
        <v>200</v>
      </c>
      <c r="AI128" s="96"/>
      <c r="AJ128" s="96"/>
      <c r="AK128" s="96"/>
      <c r="AL128" s="96"/>
      <c r="AM128" s="97"/>
      <c r="AN128" s="104">
        <v>8.58</v>
      </c>
      <c r="AO128" s="105"/>
      <c r="AP128" s="105"/>
      <c r="AQ128" s="105"/>
      <c r="AR128" s="105"/>
      <c r="AS128" s="105"/>
      <c r="AT128" s="105"/>
      <c r="AU128" s="105"/>
      <c r="AV128" s="106"/>
      <c r="AW128" s="113" t="s">
        <v>27</v>
      </c>
      <c r="AX128" s="114"/>
      <c r="AY128" s="114"/>
      <c r="AZ128" s="114"/>
      <c r="BA128" s="114"/>
      <c r="BB128" s="114"/>
      <c r="BC128" s="114"/>
      <c r="BD128" s="114"/>
      <c r="BE128" s="115"/>
      <c r="BF128" s="122" t="s">
        <v>210</v>
      </c>
      <c r="BG128" s="123"/>
      <c r="BH128" s="123"/>
      <c r="BI128" s="123"/>
      <c r="BJ128" s="123"/>
      <c r="BK128" s="123"/>
      <c r="BL128" s="124"/>
    </row>
    <row r="129" spans="1:64" s="11" customFormat="1" ht="15.75" x14ac:dyDescent="0.25">
      <c r="A129" s="88"/>
      <c r="B129" s="89"/>
      <c r="C129" s="89"/>
      <c r="D129" s="89"/>
      <c r="E129" s="89"/>
      <c r="F129" s="90"/>
      <c r="G129" s="131" t="s">
        <v>211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98"/>
      <c r="AI129" s="99"/>
      <c r="AJ129" s="99"/>
      <c r="AK129" s="99"/>
      <c r="AL129" s="99"/>
      <c r="AM129" s="100"/>
      <c r="AN129" s="107"/>
      <c r="AO129" s="108"/>
      <c r="AP129" s="108"/>
      <c r="AQ129" s="108"/>
      <c r="AR129" s="108"/>
      <c r="AS129" s="108"/>
      <c r="AT129" s="108"/>
      <c r="AU129" s="108"/>
      <c r="AV129" s="109"/>
      <c r="AW129" s="116"/>
      <c r="AX129" s="117"/>
      <c r="AY129" s="117"/>
      <c r="AZ129" s="117"/>
      <c r="BA129" s="117"/>
      <c r="BB129" s="117"/>
      <c r="BC129" s="117"/>
      <c r="BD129" s="117"/>
      <c r="BE129" s="118"/>
      <c r="BF129" s="125"/>
      <c r="BG129" s="126"/>
      <c r="BH129" s="126"/>
      <c r="BI129" s="126"/>
      <c r="BJ129" s="126"/>
      <c r="BK129" s="126"/>
      <c r="BL129" s="127"/>
    </row>
    <row r="130" spans="1:64" s="11" customFormat="1" ht="19.5" customHeight="1" x14ac:dyDescent="0.25">
      <c r="A130" s="91"/>
      <c r="B130" s="92"/>
      <c r="C130" s="92"/>
      <c r="D130" s="92"/>
      <c r="E130" s="92"/>
      <c r="F130" s="93"/>
      <c r="G130" s="132" t="s">
        <v>212</v>
      </c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01"/>
      <c r="AI130" s="102"/>
      <c r="AJ130" s="102"/>
      <c r="AK130" s="102"/>
      <c r="AL130" s="102"/>
      <c r="AM130" s="103"/>
      <c r="AN130" s="110"/>
      <c r="AO130" s="111"/>
      <c r="AP130" s="111"/>
      <c r="AQ130" s="111"/>
      <c r="AR130" s="111"/>
      <c r="AS130" s="111"/>
      <c r="AT130" s="111"/>
      <c r="AU130" s="111"/>
      <c r="AV130" s="112"/>
      <c r="AW130" s="119"/>
      <c r="AX130" s="120"/>
      <c r="AY130" s="120"/>
      <c r="AZ130" s="120"/>
      <c r="BA130" s="120"/>
      <c r="BB130" s="120"/>
      <c r="BC130" s="120"/>
      <c r="BD130" s="120"/>
      <c r="BE130" s="121"/>
      <c r="BF130" s="128"/>
      <c r="BG130" s="129"/>
      <c r="BH130" s="129"/>
      <c r="BI130" s="129"/>
      <c r="BJ130" s="129"/>
      <c r="BK130" s="129"/>
      <c r="BL130" s="130"/>
    </row>
    <row r="131" spans="1:64" s="19" customFormat="1" ht="12.75" x14ac:dyDescent="0.25"/>
    <row r="132" spans="1:64" s="11" customFormat="1" ht="14.25" customHeight="1" x14ac:dyDescent="0.25">
      <c r="A132" s="20" t="s">
        <v>213</v>
      </c>
      <c r="B132" s="81" t="s">
        <v>214</v>
      </c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21"/>
      <c r="BG132" s="21"/>
      <c r="BH132" s="21"/>
      <c r="BI132" s="21"/>
      <c r="BJ132" s="21"/>
      <c r="BK132" s="21"/>
      <c r="BL132" s="21"/>
    </row>
    <row r="133" spans="1:64" s="11" customFormat="1" ht="12.75" x14ac:dyDescent="0.2">
      <c r="A133" s="83" t="s">
        <v>215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</row>
    <row r="134" spans="1:64" s="11" customFormat="1" ht="12.75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</row>
    <row r="135" spans="1:64" s="11" customFormat="1" ht="12.75" x14ac:dyDescent="0.2">
      <c r="A135" s="83" t="s">
        <v>216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</row>
    <row r="136" spans="1:64" s="11" customFormat="1" ht="12.75" x14ac:dyDescent="0.2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</row>
    <row r="137" spans="1:64" s="11" customFormat="1" ht="12.75" x14ac:dyDescent="0.2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</row>
    <row r="138" spans="1:64" s="11" customFormat="1" ht="12.75" x14ac:dyDescent="0.2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</row>
    <row r="139" spans="1:64" s="11" customFormat="1" ht="12.75" x14ac:dyDescent="0.2">
      <c r="A139" s="83" t="s">
        <v>217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</row>
    <row r="140" spans="1:64" s="11" customFormat="1" ht="12.75" x14ac:dyDescent="0.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</row>
    <row r="141" spans="1:64" s="11" customFormat="1" ht="12.75" x14ac:dyDescent="0.2">
      <c r="A141" s="83" t="s">
        <v>218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</row>
    <row r="142" spans="1:64" s="11" customFormat="1" ht="12.75" x14ac:dyDescent="0.2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</row>
  </sheetData>
  <mergeCells count="466">
    <mergeCell ref="AN15:AV15"/>
    <mergeCell ref="A4:BL4"/>
    <mergeCell ref="A5:BL5"/>
    <mergeCell ref="A6:BL6"/>
    <mergeCell ref="A7:BL7"/>
    <mergeCell ref="V9:BG9"/>
    <mergeCell ref="F10:AT10"/>
    <mergeCell ref="AN13:AV13"/>
    <mergeCell ref="AX13:BF13"/>
    <mergeCell ref="A14:F14"/>
    <mergeCell ref="G14:AG14"/>
    <mergeCell ref="AH14:AM14"/>
    <mergeCell ref="AN14:BE14"/>
    <mergeCell ref="BF14:BL14"/>
    <mergeCell ref="F11:AT11"/>
    <mergeCell ref="AC12:AH12"/>
    <mergeCell ref="AI12:AJ12"/>
    <mergeCell ref="AK12:AP12"/>
    <mergeCell ref="AS12:AV12"/>
    <mergeCell ref="AY12:BD12"/>
    <mergeCell ref="AW15:BE15"/>
    <mergeCell ref="BF15:BL15"/>
    <mergeCell ref="A21:F21"/>
    <mergeCell ref="G21:AG21"/>
    <mergeCell ref="AH21:AM21"/>
    <mergeCell ref="AN21:AV21"/>
    <mergeCell ref="AW21:BE21"/>
    <mergeCell ref="BF21:BL21"/>
    <mergeCell ref="A17:F18"/>
    <mergeCell ref="G17:AG17"/>
    <mergeCell ref="AH17:AM18"/>
    <mergeCell ref="AN17:AV18"/>
    <mergeCell ref="AW17:BE18"/>
    <mergeCell ref="BF17:BL18"/>
    <mergeCell ref="G18:AG18"/>
    <mergeCell ref="A16:F16"/>
    <mergeCell ref="G16:AG16"/>
    <mergeCell ref="AH16:AM16"/>
    <mergeCell ref="AN16:AV16"/>
    <mergeCell ref="AW16:BE16"/>
    <mergeCell ref="BF16:BL16"/>
    <mergeCell ref="A15:F15"/>
    <mergeCell ref="G15:AG15"/>
    <mergeCell ref="AH15:AM15"/>
    <mergeCell ref="AN24:AV24"/>
    <mergeCell ref="AW24:BE24"/>
    <mergeCell ref="A19:F20"/>
    <mergeCell ref="G19:AG19"/>
    <mergeCell ref="AH19:AM20"/>
    <mergeCell ref="AN19:AV20"/>
    <mergeCell ref="AW19:BE20"/>
    <mergeCell ref="BF19:BL20"/>
    <mergeCell ref="G20:AG20"/>
    <mergeCell ref="A22:F23"/>
    <mergeCell ref="G22:AG22"/>
    <mergeCell ref="AH22:AM23"/>
    <mergeCell ref="AN22:AV23"/>
    <mergeCell ref="AW22:BE23"/>
    <mergeCell ref="BF22:BL24"/>
    <mergeCell ref="G23:AG23"/>
    <mergeCell ref="A24:F24"/>
    <mergeCell ref="G24:AG24"/>
    <mergeCell ref="AH24:AM24"/>
    <mergeCell ref="BF25:BL29"/>
    <mergeCell ref="G26:AG26"/>
    <mergeCell ref="G27:AG27"/>
    <mergeCell ref="G28:AG28"/>
    <mergeCell ref="A29:F29"/>
    <mergeCell ref="G29:AG29"/>
    <mergeCell ref="AH29:AM29"/>
    <mergeCell ref="AN29:AV29"/>
    <mergeCell ref="AW29:BE29"/>
    <mergeCell ref="A25:F28"/>
    <mergeCell ref="G25:AG25"/>
    <mergeCell ref="AH25:AM28"/>
    <mergeCell ref="AN25:AV28"/>
    <mergeCell ref="AW25:BE28"/>
    <mergeCell ref="A30:F30"/>
    <mergeCell ref="G30:AG30"/>
    <mergeCell ref="AH30:AM30"/>
    <mergeCell ref="AN30:AV30"/>
    <mergeCell ref="AW30:BE30"/>
    <mergeCell ref="BF30:BL31"/>
    <mergeCell ref="A31:F31"/>
    <mergeCell ref="G31:AG31"/>
    <mergeCell ref="AH31:AM31"/>
    <mergeCell ref="AN31:AV31"/>
    <mergeCell ref="BF32:BL32"/>
    <mergeCell ref="A33:F33"/>
    <mergeCell ref="G33:AG33"/>
    <mergeCell ref="AH33:AM33"/>
    <mergeCell ref="AN33:AV33"/>
    <mergeCell ref="AW33:BE33"/>
    <mergeCell ref="BF33:BL33"/>
    <mergeCell ref="AW31:BE31"/>
    <mergeCell ref="A32:F32"/>
    <mergeCell ref="G32:AG32"/>
    <mergeCell ref="AH32:AM32"/>
    <mergeCell ref="AN32:AV32"/>
    <mergeCell ref="AW32:BE32"/>
    <mergeCell ref="A35:F35"/>
    <mergeCell ref="G35:AG35"/>
    <mergeCell ref="AH35:AM35"/>
    <mergeCell ref="AN35:AV35"/>
    <mergeCell ref="AW35:BE35"/>
    <mergeCell ref="BF35:BL35"/>
    <mergeCell ref="A34:F34"/>
    <mergeCell ref="G34:AG34"/>
    <mergeCell ref="AH34:AM34"/>
    <mergeCell ref="AN34:AV34"/>
    <mergeCell ref="AW34:BE34"/>
    <mergeCell ref="BF34:BL34"/>
    <mergeCell ref="A37:F37"/>
    <mergeCell ref="G37:AG37"/>
    <mergeCell ref="AH37:AM37"/>
    <mergeCell ref="AN37:AV37"/>
    <mergeCell ref="AW37:BE37"/>
    <mergeCell ref="BF37:BL37"/>
    <mergeCell ref="A36:F36"/>
    <mergeCell ref="G36:AG36"/>
    <mergeCell ref="AH36:AM36"/>
    <mergeCell ref="AN36:AV36"/>
    <mergeCell ref="AW36:BE36"/>
    <mergeCell ref="BF36:BL36"/>
    <mergeCell ref="A40:F40"/>
    <mergeCell ref="G40:AG40"/>
    <mergeCell ref="AH40:AM40"/>
    <mergeCell ref="AN40:AV40"/>
    <mergeCell ref="AW40:BE40"/>
    <mergeCell ref="BF40:BL40"/>
    <mergeCell ref="A38:F39"/>
    <mergeCell ref="G38:AG38"/>
    <mergeCell ref="AH38:AM39"/>
    <mergeCell ref="AN38:AV39"/>
    <mergeCell ref="AW38:BE39"/>
    <mergeCell ref="BF38:BL39"/>
    <mergeCell ref="G39:AG39"/>
    <mergeCell ref="A42:F42"/>
    <mergeCell ref="G42:AG42"/>
    <mergeCell ref="AH42:AM42"/>
    <mergeCell ref="AN42:AV42"/>
    <mergeCell ref="AW42:BE42"/>
    <mergeCell ref="BF42:BL42"/>
    <mergeCell ref="A41:F41"/>
    <mergeCell ref="G41:AG41"/>
    <mergeCell ref="AH41:AM41"/>
    <mergeCell ref="AN41:AV41"/>
    <mergeCell ref="AW41:BE41"/>
    <mergeCell ref="BF41:BL41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8:F48"/>
    <mergeCell ref="G48:AG48"/>
    <mergeCell ref="AH48:AM48"/>
    <mergeCell ref="AN48:AV48"/>
    <mergeCell ref="AW48:BE48"/>
    <mergeCell ref="BF48:BL48"/>
    <mergeCell ref="A47:F47"/>
    <mergeCell ref="G47:AG47"/>
    <mergeCell ref="AH47:AM47"/>
    <mergeCell ref="AN47:AV47"/>
    <mergeCell ref="AW47:BE47"/>
    <mergeCell ref="BF47:BL47"/>
    <mergeCell ref="A49:F52"/>
    <mergeCell ref="G49:AG49"/>
    <mergeCell ref="AH49:AM52"/>
    <mergeCell ref="AN49:AV52"/>
    <mergeCell ref="AW49:BE52"/>
    <mergeCell ref="BF49:BL52"/>
    <mergeCell ref="G50:AG50"/>
    <mergeCell ref="G51:AG51"/>
    <mergeCell ref="G52:AG52"/>
    <mergeCell ref="A53:F54"/>
    <mergeCell ref="G53:AG53"/>
    <mergeCell ref="AH53:AM54"/>
    <mergeCell ref="AN53:AV54"/>
    <mergeCell ref="AW53:BE54"/>
    <mergeCell ref="BF53:BL54"/>
    <mergeCell ref="G54:AG54"/>
    <mergeCell ref="G60:AG60"/>
    <mergeCell ref="G61:AG61"/>
    <mergeCell ref="A63:F63"/>
    <mergeCell ref="G63:AG63"/>
    <mergeCell ref="AH63:AM63"/>
    <mergeCell ref="A55:F62"/>
    <mergeCell ref="G55:AG55"/>
    <mergeCell ref="AH55:AM62"/>
    <mergeCell ref="AN63:AV63"/>
    <mergeCell ref="AW63:BE63"/>
    <mergeCell ref="BF63:BL63"/>
    <mergeCell ref="AN55:AV62"/>
    <mergeCell ref="AW55:BE62"/>
    <mergeCell ref="BF55:BL62"/>
    <mergeCell ref="G56:AG56"/>
    <mergeCell ref="G57:AG57"/>
    <mergeCell ref="G58:AG58"/>
    <mergeCell ref="G59:AG59"/>
    <mergeCell ref="G62:AG62"/>
    <mergeCell ref="A64:F64"/>
    <mergeCell ref="G64:AG64"/>
    <mergeCell ref="AH64:AM64"/>
    <mergeCell ref="AN64:AV64"/>
    <mergeCell ref="AW64:BE64"/>
    <mergeCell ref="BF64:BL64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G68:AG68"/>
    <mergeCell ref="AN68:AV68"/>
    <mergeCell ref="AW68:BE68"/>
    <mergeCell ref="BF68:BL68"/>
    <mergeCell ref="G69:AG69"/>
    <mergeCell ref="AN69:AV69"/>
    <mergeCell ref="AW69:BE69"/>
    <mergeCell ref="BF69:BL69"/>
    <mergeCell ref="A67:F67"/>
    <mergeCell ref="G67:AG67"/>
    <mergeCell ref="AH67:AM67"/>
    <mergeCell ref="AN67:AV67"/>
    <mergeCell ref="AW67:BE67"/>
    <mergeCell ref="BF67:BL67"/>
    <mergeCell ref="A72:F74"/>
    <mergeCell ref="G72:AG74"/>
    <mergeCell ref="AH72:AM74"/>
    <mergeCell ref="AN72:AV74"/>
    <mergeCell ref="AW72:BE74"/>
    <mergeCell ref="BF72:BL74"/>
    <mergeCell ref="A70:F71"/>
    <mergeCell ref="G70:AG70"/>
    <mergeCell ref="AH70:AM71"/>
    <mergeCell ref="AN70:AV71"/>
    <mergeCell ref="AW70:BE71"/>
    <mergeCell ref="BF70:BL71"/>
    <mergeCell ref="G71:AG71"/>
    <mergeCell ref="A76:F78"/>
    <mergeCell ref="G76:AG76"/>
    <mergeCell ref="AH76:AM78"/>
    <mergeCell ref="AN76:AV78"/>
    <mergeCell ref="AW76:BE78"/>
    <mergeCell ref="BF76:BL78"/>
    <mergeCell ref="G77:AG77"/>
    <mergeCell ref="G78:AG78"/>
    <mergeCell ref="A75:F75"/>
    <mergeCell ref="G75:AG75"/>
    <mergeCell ref="AH75:AM75"/>
    <mergeCell ref="AN75:AV75"/>
    <mergeCell ref="AW75:BE75"/>
    <mergeCell ref="BF75:BL75"/>
    <mergeCell ref="A79:F82"/>
    <mergeCell ref="G79:AG79"/>
    <mergeCell ref="AH79:AM82"/>
    <mergeCell ref="AN79:AV82"/>
    <mergeCell ref="AW79:BE82"/>
    <mergeCell ref="BF79:BL82"/>
    <mergeCell ref="G80:AG80"/>
    <mergeCell ref="G81:AG81"/>
    <mergeCell ref="G82:AG82"/>
    <mergeCell ref="A85:F85"/>
    <mergeCell ref="G85:AG85"/>
    <mergeCell ref="AH85:AM85"/>
    <mergeCell ref="AN85:AV85"/>
    <mergeCell ref="AW85:BE85"/>
    <mergeCell ref="BF85:BL85"/>
    <mergeCell ref="A83:F84"/>
    <mergeCell ref="G83:AG83"/>
    <mergeCell ref="AH83:AM84"/>
    <mergeCell ref="AN83:AV84"/>
    <mergeCell ref="AW83:BE84"/>
    <mergeCell ref="BF83:BL84"/>
    <mergeCell ref="G84:AG84"/>
    <mergeCell ref="A88:F89"/>
    <mergeCell ref="G88:AG88"/>
    <mergeCell ref="AH88:AM89"/>
    <mergeCell ref="AN88:AV89"/>
    <mergeCell ref="AW88:BE89"/>
    <mergeCell ref="BF88:BL89"/>
    <mergeCell ref="G89:AG89"/>
    <mergeCell ref="A86:F87"/>
    <mergeCell ref="G86:AG86"/>
    <mergeCell ref="AH86:AM87"/>
    <mergeCell ref="AN86:AV87"/>
    <mergeCell ref="AW86:BE87"/>
    <mergeCell ref="BF86:BL87"/>
    <mergeCell ref="G87:AG87"/>
    <mergeCell ref="A92:F93"/>
    <mergeCell ref="G92:AG92"/>
    <mergeCell ref="AH92:AM93"/>
    <mergeCell ref="AN92:AV93"/>
    <mergeCell ref="AW92:BE93"/>
    <mergeCell ref="BF92:BL93"/>
    <mergeCell ref="G93:AG93"/>
    <mergeCell ref="A90:F91"/>
    <mergeCell ref="G90:AG90"/>
    <mergeCell ref="AH90:AM91"/>
    <mergeCell ref="AN90:AV91"/>
    <mergeCell ref="AW90:BE91"/>
    <mergeCell ref="BF90:BL91"/>
    <mergeCell ref="G91:AG91"/>
    <mergeCell ref="A96:F97"/>
    <mergeCell ref="G96:AG96"/>
    <mergeCell ref="AH96:AM97"/>
    <mergeCell ref="AN96:AV97"/>
    <mergeCell ref="AW96:BE97"/>
    <mergeCell ref="BF96:BL97"/>
    <mergeCell ref="G97:AG97"/>
    <mergeCell ref="A94:F95"/>
    <mergeCell ref="G94:AG94"/>
    <mergeCell ref="AH94:AM95"/>
    <mergeCell ref="AN94:AV95"/>
    <mergeCell ref="AW94:BE95"/>
    <mergeCell ref="BF94:BL95"/>
    <mergeCell ref="G95:AG95"/>
    <mergeCell ref="A100:F101"/>
    <mergeCell ref="G100:AG100"/>
    <mergeCell ref="AH100:AM101"/>
    <mergeCell ref="AN100:AV101"/>
    <mergeCell ref="AW100:BE101"/>
    <mergeCell ref="BF100:BL101"/>
    <mergeCell ref="G101:AG101"/>
    <mergeCell ref="A98:F99"/>
    <mergeCell ref="G98:AG98"/>
    <mergeCell ref="AH98:AM99"/>
    <mergeCell ref="AN98:AV99"/>
    <mergeCell ref="AW98:BE99"/>
    <mergeCell ref="BF98:BL99"/>
    <mergeCell ref="G99:AG99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15:F116"/>
    <mergeCell ref="G115:AG115"/>
    <mergeCell ref="AH115:AM116"/>
    <mergeCell ref="AN115:AV116"/>
    <mergeCell ref="AW115:BE116"/>
    <mergeCell ref="BF115:BL116"/>
    <mergeCell ref="G116:AG116"/>
    <mergeCell ref="A114:F114"/>
    <mergeCell ref="G114:AG114"/>
    <mergeCell ref="AH114:AM114"/>
    <mergeCell ref="AN114:AV114"/>
    <mergeCell ref="AW114:BE114"/>
    <mergeCell ref="BF114:BL114"/>
    <mergeCell ref="A119:F120"/>
    <mergeCell ref="G119:AG119"/>
    <mergeCell ref="AH119:AM120"/>
    <mergeCell ref="AN119:AV120"/>
    <mergeCell ref="AW119:BE120"/>
    <mergeCell ref="BF119:BL120"/>
    <mergeCell ref="G120:AG120"/>
    <mergeCell ref="A117:F118"/>
    <mergeCell ref="G117:AG117"/>
    <mergeCell ref="AH117:AM118"/>
    <mergeCell ref="AN117:AV118"/>
    <mergeCell ref="AW117:BE118"/>
    <mergeCell ref="BF117:BL118"/>
    <mergeCell ref="G118:AG118"/>
    <mergeCell ref="A123:F123"/>
    <mergeCell ref="G123:AG123"/>
    <mergeCell ref="AH123:AM123"/>
    <mergeCell ref="AN123:AV123"/>
    <mergeCell ref="AW123:BE123"/>
    <mergeCell ref="BF123:BL123"/>
    <mergeCell ref="A121:F122"/>
    <mergeCell ref="G121:AG121"/>
    <mergeCell ref="AH121:AM122"/>
    <mergeCell ref="AN121:AV122"/>
    <mergeCell ref="AW121:BE122"/>
    <mergeCell ref="BF121:BL122"/>
    <mergeCell ref="G122:AG122"/>
    <mergeCell ref="A126:F127"/>
    <mergeCell ref="G126:AG126"/>
    <mergeCell ref="AH126:AM127"/>
    <mergeCell ref="AN126:AV127"/>
    <mergeCell ref="AW126:BE127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G125:AG125"/>
    <mergeCell ref="B132:BE132"/>
    <mergeCell ref="A133:BL134"/>
    <mergeCell ref="A135:BL138"/>
    <mergeCell ref="A139:BL140"/>
    <mergeCell ref="A141:BL142"/>
    <mergeCell ref="A128:F130"/>
    <mergeCell ref="G128:AG128"/>
    <mergeCell ref="AH128:AM130"/>
    <mergeCell ref="AN128:AV130"/>
    <mergeCell ref="AW128:BE130"/>
    <mergeCell ref="BF128:BL130"/>
    <mergeCell ref="G129:AG129"/>
    <mergeCell ref="G130:AG130"/>
  </mergeCells>
  <pageMargins left="0.78740157480314965" right="0.39370078740157483" top="0.59055118110236227" bottom="0.39370078740157483" header="0.27559055118110237" footer="0.27559055118110237"/>
  <pageSetup paperSize="8" scale="71" orientation="portrait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view="pageBreakPreview" zoomScale="90" zoomScaleNormal="100" zoomScaleSheetLayoutView="90" workbookViewId="0">
      <selection activeCell="E36" sqref="E36"/>
    </sheetView>
  </sheetViews>
  <sheetFormatPr defaultRowHeight="15" x14ac:dyDescent="0.25"/>
  <cols>
    <col min="1" max="1" width="9.85546875" bestFit="1" customWidth="1"/>
    <col min="2" max="2" width="51.85546875" customWidth="1"/>
    <col min="3" max="3" width="9.5703125" customWidth="1"/>
    <col min="4" max="4" width="11.5703125" customWidth="1"/>
    <col min="5" max="5" width="12.85546875" customWidth="1"/>
    <col min="6" max="6" width="52.5703125" customWidth="1"/>
    <col min="7" max="7" width="11.42578125" style="24" bestFit="1" customWidth="1"/>
    <col min="49" max="49" width="6.42578125" customWidth="1"/>
    <col min="50" max="50" width="9.140625" hidden="1" customWidth="1"/>
    <col min="257" max="257" width="9.85546875" bestFit="1" customWidth="1"/>
    <col min="258" max="258" width="51.85546875" customWidth="1"/>
    <col min="259" max="259" width="9.5703125" customWidth="1"/>
    <col min="260" max="260" width="11.5703125" customWidth="1"/>
    <col min="261" max="261" width="12.85546875" customWidth="1"/>
    <col min="262" max="262" width="52.5703125" customWidth="1"/>
    <col min="263" max="263" width="11.42578125" bestFit="1" customWidth="1"/>
    <col min="305" max="305" width="6.42578125" customWidth="1"/>
    <col min="306" max="306" width="0" hidden="1" customWidth="1"/>
    <col min="513" max="513" width="9.85546875" bestFit="1" customWidth="1"/>
    <col min="514" max="514" width="51.85546875" customWidth="1"/>
    <col min="515" max="515" width="9.5703125" customWidth="1"/>
    <col min="516" max="516" width="11.5703125" customWidth="1"/>
    <col min="517" max="517" width="12.85546875" customWidth="1"/>
    <col min="518" max="518" width="52.5703125" customWidth="1"/>
    <col min="519" max="519" width="11.42578125" bestFit="1" customWidth="1"/>
    <col min="561" max="561" width="6.42578125" customWidth="1"/>
    <col min="562" max="562" width="0" hidden="1" customWidth="1"/>
    <col min="769" max="769" width="9.85546875" bestFit="1" customWidth="1"/>
    <col min="770" max="770" width="51.85546875" customWidth="1"/>
    <col min="771" max="771" width="9.5703125" customWidth="1"/>
    <col min="772" max="772" width="11.5703125" customWidth="1"/>
    <col min="773" max="773" width="12.85546875" customWidth="1"/>
    <col min="774" max="774" width="52.5703125" customWidth="1"/>
    <col min="775" max="775" width="11.42578125" bestFit="1" customWidth="1"/>
    <col min="817" max="817" width="6.42578125" customWidth="1"/>
    <col min="818" max="818" width="0" hidden="1" customWidth="1"/>
    <col min="1025" max="1025" width="9.85546875" bestFit="1" customWidth="1"/>
    <col min="1026" max="1026" width="51.85546875" customWidth="1"/>
    <col min="1027" max="1027" width="9.5703125" customWidth="1"/>
    <col min="1028" max="1028" width="11.5703125" customWidth="1"/>
    <col min="1029" max="1029" width="12.85546875" customWidth="1"/>
    <col min="1030" max="1030" width="52.5703125" customWidth="1"/>
    <col min="1031" max="1031" width="11.42578125" bestFit="1" customWidth="1"/>
    <col min="1073" max="1073" width="6.42578125" customWidth="1"/>
    <col min="1074" max="1074" width="0" hidden="1" customWidth="1"/>
    <col min="1281" max="1281" width="9.85546875" bestFit="1" customWidth="1"/>
    <col min="1282" max="1282" width="51.85546875" customWidth="1"/>
    <col min="1283" max="1283" width="9.5703125" customWidth="1"/>
    <col min="1284" max="1284" width="11.5703125" customWidth="1"/>
    <col min="1285" max="1285" width="12.85546875" customWidth="1"/>
    <col min="1286" max="1286" width="52.5703125" customWidth="1"/>
    <col min="1287" max="1287" width="11.42578125" bestFit="1" customWidth="1"/>
    <col min="1329" max="1329" width="6.42578125" customWidth="1"/>
    <col min="1330" max="1330" width="0" hidden="1" customWidth="1"/>
    <col min="1537" max="1537" width="9.85546875" bestFit="1" customWidth="1"/>
    <col min="1538" max="1538" width="51.85546875" customWidth="1"/>
    <col min="1539" max="1539" width="9.5703125" customWidth="1"/>
    <col min="1540" max="1540" width="11.5703125" customWidth="1"/>
    <col min="1541" max="1541" width="12.85546875" customWidth="1"/>
    <col min="1542" max="1542" width="52.5703125" customWidth="1"/>
    <col min="1543" max="1543" width="11.42578125" bestFit="1" customWidth="1"/>
    <col min="1585" max="1585" width="6.42578125" customWidth="1"/>
    <col min="1586" max="1586" width="0" hidden="1" customWidth="1"/>
    <col min="1793" max="1793" width="9.85546875" bestFit="1" customWidth="1"/>
    <col min="1794" max="1794" width="51.85546875" customWidth="1"/>
    <col min="1795" max="1795" width="9.5703125" customWidth="1"/>
    <col min="1796" max="1796" width="11.5703125" customWidth="1"/>
    <col min="1797" max="1797" width="12.85546875" customWidth="1"/>
    <col min="1798" max="1798" width="52.5703125" customWidth="1"/>
    <col min="1799" max="1799" width="11.42578125" bestFit="1" customWidth="1"/>
    <col min="1841" max="1841" width="6.42578125" customWidth="1"/>
    <col min="1842" max="1842" width="0" hidden="1" customWidth="1"/>
    <col min="2049" max="2049" width="9.85546875" bestFit="1" customWidth="1"/>
    <col min="2050" max="2050" width="51.85546875" customWidth="1"/>
    <col min="2051" max="2051" width="9.5703125" customWidth="1"/>
    <col min="2052" max="2052" width="11.5703125" customWidth="1"/>
    <col min="2053" max="2053" width="12.85546875" customWidth="1"/>
    <col min="2054" max="2054" width="52.5703125" customWidth="1"/>
    <col min="2055" max="2055" width="11.42578125" bestFit="1" customWidth="1"/>
    <col min="2097" max="2097" width="6.42578125" customWidth="1"/>
    <col min="2098" max="2098" width="0" hidden="1" customWidth="1"/>
    <col min="2305" max="2305" width="9.85546875" bestFit="1" customWidth="1"/>
    <col min="2306" max="2306" width="51.85546875" customWidth="1"/>
    <col min="2307" max="2307" width="9.5703125" customWidth="1"/>
    <col min="2308" max="2308" width="11.5703125" customWidth="1"/>
    <col min="2309" max="2309" width="12.85546875" customWidth="1"/>
    <col min="2310" max="2310" width="52.5703125" customWidth="1"/>
    <col min="2311" max="2311" width="11.42578125" bestFit="1" customWidth="1"/>
    <col min="2353" max="2353" width="6.42578125" customWidth="1"/>
    <col min="2354" max="2354" width="0" hidden="1" customWidth="1"/>
    <col min="2561" max="2561" width="9.85546875" bestFit="1" customWidth="1"/>
    <col min="2562" max="2562" width="51.85546875" customWidth="1"/>
    <col min="2563" max="2563" width="9.5703125" customWidth="1"/>
    <col min="2564" max="2564" width="11.5703125" customWidth="1"/>
    <col min="2565" max="2565" width="12.85546875" customWidth="1"/>
    <col min="2566" max="2566" width="52.5703125" customWidth="1"/>
    <col min="2567" max="2567" width="11.42578125" bestFit="1" customWidth="1"/>
    <col min="2609" max="2609" width="6.42578125" customWidth="1"/>
    <col min="2610" max="2610" width="0" hidden="1" customWidth="1"/>
    <col min="2817" max="2817" width="9.85546875" bestFit="1" customWidth="1"/>
    <col min="2818" max="2818" width="51.85546875" customWidth="1"/>
    <col min="2819" max="2819" width="9.5703125" customWidth="1"/>
    <col min="2820" max="2820" width="11.5703125" customWidth="1"/>
    <col min="2821" max="2821" width="12.85546875" customWidth="1"/>
    <col min="2822" max="2822" width="52.5703125" customWidth="1"/>
    <col min="2823" max="2823" width="11.42578125" bestFit="1" customWidth="1"/>
    <col min="2865" max="2865" width="6.42578125" customWidth="1"/>
    <col min="2866" max="2866" width="0" hidden="1" customWidth="1"/>
    <col min="3073" max="3073" width="9.85546875" bestFit="1" customWidth="1"/>
    <col min="3074" max="3074" width="51.85546875" customWidth="1"/>
    <col min="3075" max="3075" width="9.5703125" customWidth="1"/>
    <col min="3076" max="3076" width="11.5703125" customWidth="1"/>
    <col min="3077" max="3077" width="12.85546875" customWidth="1"/>
    <col min="3078" max="3078" width="52.5703125" customWidth="1"/>
    <col min="3079" max="3079" width="11.42578125" bestFit="1" customWidth="1"/>
    <col min="3121" max="3121" width="6.42578125" customWidth="1"/>
    <col min="3122" max="3122" width="0" hidden="1" customWidth="1"/>
    <col min="3329" max="3329" width="9.85546875" bestFit="1" customWidth="1"/>
    <col min="3330" max="3330" width="51.85546875" customWidth="1"/>
    <col min="3331" max="3331" width="9.5703125" customWidth="1"/>
    <col min="3332" max="3332" width="11.5703125" customWidth="1"/>
    <col min="3333" max="3333" width="12.85546875" customWidth="1"/>
    <col min="3334" max="3334" width="52.5703125" customWidth="1"/>
    <col min="3335" max="3335" width="11.42578125" bestFit="1" customWidth="1"/>
    <col min="3377" max="3377" width="6.42578125" customWidth="1"/>
    <col min="3378" max="3378" width="0" hidden="1" customWidth="1"/>
    <col min="3585" max="3585" width="9.85546875" bestFit="1" customWidth="1"/>
    <col min="3586" max="3586" width="51.85546875" customWidth="1"/>
    <col min="3587" max="3587" width="9.5703125" customWidth="1"/>
    <col min="3588" max="3588" width="11.5703125" customWidth="1"/>
    <col min="3589" max="3589" width="12.85546875" customWidth="1"/>
    <col min="3590" max="3590" width="52.5703125" customWidth="1"/>
    <col min="3591" max="3591" width="11.42578125" bestFit="1" customWidth="1"/>
    <col min="3633" max="3633" width="6.42578125" customWidth="1"/>
    <col min="3634" max="3634" width="0" hidden="1" customWidth="1"/>
    <col min="3841" max="3841" width="9.85546875" bestFit="1" customWidth="1"/>
    <col min="3842" max="3842" width="51.85546875" customWidth="1"/>
    <col min="3843" max="3843" width="9.5703125" customWidth="1"/>
    <col min="3844" max="3844" width="11.5703125" customWidth="1"/>
    <col min="3845" max="3845" width="12.85546875" customWidth="1"/>
    <col min="3846" max="3846" width="52.5703125" customWidth="1"/>
    <col min="3847" max="3847" width="11.42578125" bestFit="1" customWidth="1"/>
    <col min="3889" max="3889" width="6.42578125" customWidth="1"/>
    <col min="3890" max="3890" width="0" hidden="1" customWidth="1"/>
    <col min="4097" max="4097" width="9.85546875" bestFit="1" customWidth="1"/>
    <col min="4098" max="4098" width="51.85546875" customWidth="1"/>
    <col min="4099" max="4099" width="9.5703125" customWidth="1"/>
    <col min="4100" max="4100" width="11.5703125" customWidth="1"/>
    <col min="4101" max="4101" width="12.85546875" customWidth="1"/>
    <col min="4102" max="4102" width="52.5703125" customWidth="1"/>
    <col min="4103" max="4103" width="11.42578125" bestFit="1" customWidth="1"/>
    <col min="4145" max="4145" width="6.42578125" customWidth="1"/>
    <col min="4146" max="4146" width="0" hidden="1" customWidth="1"/>
    <col min="4353" max="4353" width="9.85546875" bestFit="1" customWidth="1"/>
    <col min="4354" max="4354" width="51.85546875" customWidth="1"/>
    <col min="4355" max="4355" width="9.5703125" customWidth="1"/>
    <col min="4356" max="4356" width="11.5703125" customWidth="1"/>
    <col min="4357" max="4357" width="12.85546875" customWidth="1"/>
    <col min="4358" max="4358" width="52.5703125" customWidth="1"/>
    <col min="4359" max="4359" width="11.42578125" bestFit="1" customWidth="1"/>
    <col min="4401" max="4401" width="6.42578125" customWidth="1"/>
    <col min="4402" max="4402" width="0" hidden="1" customWidth="1"/>
    <col min="4609" max="4609" width="9.85546875" bestFit="1" customWidth="1"/>
    <col min="4610" max="4610" width="51.85546875" customWidth="1"/>
    <col min="4611" max="4611" width="9.5703125" customWidth="1"/>
    <col min="4612" max="4612" width="11.5703125" customWidth="1"/>
    <col min="4613" max="4613" width="12.85546875" customWidth="1"/>
    <col min="4614" max="4614" width="52.5703125" customWidth="1"/>
    <col min="4615" max="4615" width="11.42578125" bestFit="1" customWidth="1"/>
    <col min="4657" max="4657" width="6.42578125" customWidth="1"/>
    <col min="4658" max="4658" width="0" hidden="1" customWidth="1"/>
    <col min="4865" max="4865" width="9.85546875" bestFit="1" customWidth="1"/>
    <col min="4866" max="4866" width="51.85546875" customWidth="1"/>
    <col min="4867" max="4867" width="9.5703125" customWidth="1"/>
    <col min="4868" max="4868" width="11.5703125" customWidth="1"/>
    <col min="4869" max="4869" width="12.85546875" customWidth="1"/>
    <col min="4870" max="4870" width="52.5703125" customWidth="1"/>
    <col min="4871" max="4871" width="11.42578125" bestFit="1" customWidth="1"/>
    <col min="4913" max="4913" width="6.42578125" customWidth="1"/>
    <col min="4914" max="4914" width="0" hidden="1" customWidth="1"/>
    <col min="5121" max="5121" width="9.85546875" bestFit="1" customWidth="1"/>
    <col min="5122" max="5122" width="51.85546875" customWidth="1"/>
    <col min="5123" max="5123" width="9.5703125" customWidth="1"/>
    <col min="5124" max="5124" width="11.5703125" customWidth="1"/>
    <col min="5125" max="5125" width="12.85546875" customWidth="1"/>
    <col min="5126" max="5126" width="52.5703125" customWidth="1"/>
    <col min="5127" max="5127" width="11.42578125" bestFit="1" customWidth="1"/>
    <col min="5169" max="5169" width="6.42578125" customWidth="1"/>
    <col min="5170" max="5170" width="0" hidden="1" customWidth="1"/>
    <col min="5377" max="5377" width="9.85546875" bestFit="1" customWidth="1"/>
    <col min="5378" max="5378" width="51.85546875" customWidth="1"/>
    <col min="5379" max="5379" width="9.5703125" customWidth="1"/>
    <col min="5380" max="5380" width="11.5703125" customWidth="1"/>
    <col min="5381" max="5381" width="12.85546875" customWidth="1"/>
    <col min="5382" max="5382" width="52.5703125" customWidth="1"/>
    <col min="5383" max="5383" width="11.42578125" bestFit="1" customWidth="1"/>
    <col min="5425" max="5425" width="6.42578125" customWidth="1"/>
    <col min="5426" max="5426" width="0" hidden="1" customWidth="1"/>
    <col min="5633" max="5633" width="9.85546875" bestFit="1" customWidth="1"/>
    <col min="5634" max="5634" width="51.85546875" customWidth="1"/>
    <col min="5635" max="5635" width="9.5703125" customWidth="1"/>
    <col min="5636" max="5636" width="11.5703125" customWidth="1"/>
    <col min="5637" max="5637" width="12.85546875" customWidth="1"/>
    <col min="5638" max="5638" width="52.5703125" customWidth="1"/>
    <col min="5639" max="5639" width="11.42578125" bestFit="1" customWidth="1"/>
    <col min="5681" max="5681" width="6.42578125" customWidth="1"/>
    <col min="5682" max="5682" width="0" hidden="1" customWidth="1"/>
    <col min="5889" max="5889" width="9.85546875" bestFit="1" customWidth="1"/>
    <col min="5890" max="5890" width="51.85546875" customWidth="1"/>
    <col min="5891" max="5891" width="9.5703125" customWidth="1"/>
    <col min="5892" max="5892" width="11.5703125" customWidth="1"/>
    <col min="5893" max="5893" width="12.85546875" customWidth="1"/>
    <col min="5894" max="5894" width="52.5703125" customWidth="1"/>
    <col min="5895" max="5895" width="11.42578125" bestFit="1" customWidth="1"/>
    <col min="5937" max="5937" width="6.42578125" customWidth="1"/>
    <col min="5938" max="5938" width="0" hidden="1" customWidth="1"/>
    <col min="6145" max="6145" width="9.85546875" bestFit="1" customWidth="1"/>
    <col min="6146" max="6146" width="51.85546875" customWidth="1"/>
    <col min="6147" max="6147" width="9.5703125" customWidth="1"/>
    <col min="6148" max="6148" width="11.5703125" customWidth="1"/>
    <col min="6149" max="6149" width="12.85546875" customWidth="1"/>
    <col min="6150" max="6150" width="52.5703125" customWidth="1"/>
    <col min="6151" max="6151" width="11.42578125" bestFit="1" customWidth="1"/>
    <col min="6193" max="6193" width="6.42578125" customWidth="1"/>
    <col min="6194" max="6194" width="0" hidden="1" customWidth="1"/>
    <col min="6401" max="6401" width="9.85546875" bestFit="1" customWidth="1"/>
    <col min="6402" max="6402" width="51.85546875" customWidth="1"/>
    <col min="6403" max="6403" width="9.5703125" customWidth="1"/>
    <col min="6404" max="6404" width="11.5703125" customWidth="1"/>
    <col min="6405" max="6405" width="12.85546875" customWidth="1"/>
    <col min="6406" max="6406" width="52.5703125" customWidth="1"/>
    <col min="6407" max="6407" width="11.42578125" bestFit="1" customWidth="1"/>
    <col min="6449" max="6449" width="6.42578125" customWidth="1"/>
    <col min="6450" max="6450" width="0" hidden="1" customWidth="1"/>
    <col min="6657" max="6657" width="9.85546875" bestFit="1" customWidth="1"/>
    <col min="6658" max="6658" width="51.85546875" customWidth="1"/>
    <col min="6659" max="6659" width="9.5703125" customWidth="1"/>
    <col min="6660" max="6660" width="11.5703125" customWidth="1"/>
    <col min="6661" max="6661" width="12.85546875" customWidth="1"/>
    <col min="6662" max="6662" width="52.5703125" customWidth="1"/>
    <col min="6663" max="6663" width="11.42578125" bestFit="1" customWidth="1"/>
    <col min="6705" max="6705" width="6.42578125" customWidth="1"/>
    <col min="6706" max="6706" width="0" hidden="1" customWidth="1"/>
    <col min="6913" max="6913" width="9.85546875" bestFit="1" customWidth="1"/>
    <col min="6914" max="6914" width="51.85546875" customWidth="1"/>
    <col min="6915" max="6915" width="9.5703125" customWidth="1"/>
    <col min="6916" max="6916" width="11.5703125" customWidth="1"/>
    <col min="6917" max="6917" width="12.85546875" customWidth="1"/>
    <col min="6918" max="6918" width="52.5703125" customWidth="1"/>
    <col min="6919" max="6919" width="11.42578125" bestFit="1" customWidth="1"/>
    <col min="6961" max="6961" width="6.42578125" customWidth="1"/>
    <col min="6962" max="6962" width="0" hidden="1" customWidth="1"/>
    <col min="7169" max="7169" width="9.85546875" bestFit="1" customWidth="1"/>
    <col min="7170" max="7170" width="51.85546875" customWidth="1"/>
    <col min="7171" max="7171" width="9.5703125" customWidth="1"/>
    <col min="7172" max="7172" width="11.5703125" customWidth="1"/>
    <col min="7173" max="7173" width="12.85546875" customWidth="1"/>
    <col min="7174" max="7174" width="52.5703125" customWidth="1"/>
    <col min="7175" max="7175" width="11.42578125" bestFit="1" customWidth="1"/>
    <col min="7217" max="7217" width="6.42578125" customWidth="1"/>
    <col min="7218" max="7218" width="0" hidden="1" customWidth="1"/>
    <col min="7425" max="7425" width="9.85546875" bestFit="1" customWidth="1"/>
    <col min="7426" max="7426" width="51.85546875" customWidth="1"/>
    <col min="7427" max="7427" width="9.5703125" customWidth="1"/>
    <col min="7428" max="7428" width="11.5703125" customWidth="1"/>
    <col min="7429" max="7429" width="12.85546875" customWidth="1"/>
    <col min="7430" max="7430" width="52.5703125" customWidth="1"/>
    <col min="7431" max="7431" width="11.42578125" bestFit="1" customWidth="1"/>
    <col min="7473" max="7473" width="6.42578125" customWidth="1"/>
    <col min="7474" max="7474" width="0" hidden="1" customWidth="1"/>
    <col min="7681" max="7681" width="9.85546875" bestFit="1" customWidth="1"/>
    <col min="7682" max="7682" width="51.85546875" customWidth="1"/>
    <col min="7683" max="7683" width="9.5703125" customWidth="1"/>
    <col min="7684" max="7684" width="11.5703125" customWidth="1"/>
    <col min="7685" max="7685" width="12.85546875" customWidth="1"/>
    <col min="7686" max="7686" width="52.5703125" customWidth="1"/>
    <col min="7687" max="7687" width="11.42578125" bestFit="1" customWidth="1"/>
    <col min="7729" max="7729" width="6.42578125" customWidth="1"/>
    <col min="7730" max="7730" width="0" hidden="1" customWidth="1"/>
    <col min="7937" max="7937" width="9.85546875" bestFit="1" customWidth="1"/>
    <col min="7938" max="7938" width="51.85546875" customWidth="1"/>
    <col min="7939" max="7939" width="9.5703125" customWidth="1"/>
    <col min="7940" max="7940" width="11.5703125" customWidth="1"/>
    <col min="7941" max="7941" width="12.85546875" customWidth="1"/>
    <col min="7942" max="7942" width="52.5703125" customWidth="1"/>
    <col min="7943" max="7943" width="11.42578125" bestFit="1" customWidth="1"/>
    <col min="7985" max="7985" width="6.42578125" customWidth="1"/>
    <col min="7986" max="7986" width="0" hidden="1" customWidth="1"/>
    <col min="8193" max="8193" width="9.85546875" bestFit="1" customWidth="1"/>
    <col min="8194" max="8194" width="51.85546875" customWidth="1"/>
    <col min="8195" max="8195" width="9.5703125" customWidth="1"/>
    <col min="8196" max="8196" width="11.5703125" customWidth="1"/>
    <col min="8197" max="8197" width="12.85546875" customWidth="1"/>
    <col min="8198" max="8198" width="52.5703125" customWidth="1"/>
    <col min="8199" max="8199" width="11.42578125" bestFit="1" customWidth="1"/>
    <col min="8241" max="8241" width="6.42578125" customWidth="1"/>
    <col min="8242" max="8242" width="0" hidden="1" customWidth="1"/>
    <col min="8449" max="8449" width="9.85546875" bestFit="1" customWidth="1"/>
    <col min="8450" max="8450" width="51.85546875" customWidth="1"/>
    <col min="8451" max="8451" width="9.5703125" customWidth="1"/>
    <col min="8452" max="8452" width="11.5703125" customWidth="1"/>
    <col min="8453" max="8453" width="12.85546875" customWidth="1"/>
    <col min="8454" max="8454" width="52.5703125" customWidth="1"/>
    <col min="8455" max="8455" width="11.42578125" bestFit="1" customWidth="1"/>
    <col min="8497" max="8497" width="6.42578125" customWidth="1"/>
    <col min="8498" max="8498" width="0" hidden="1" customWidth="1"/>
    <col min="8705" max="8705" width="9.85546875" bestFit="1" customWidth="1"/>
    <col min="8706" max="8706" width="51.85546875" customWidth="1"/>
    <col min="8707" max="8707" width="9.5703125" customWidth="1"/>
    <col min="8708" max="8708" width="11.5703125" customWidth="1"/>
    <col min="8709" max="8709" width="12.85546875" customWidth="1"/>
    <col min="8710" max="8710" width="52.5703125" customWidth="1"/>
    <col min="8711" max="8711" width="11.42578125" bestFit="1" customWidth="1"/>
    <col min="8753" max="8753" width="6.42578125" customWidth="1"/>
    <col min="8754" max="8754" width="0" hidden="1" customWidth="1"/>
    <col min="8961" max="8961" width="9.85546875" bestFit="1" customWidth="1"/>
    <col min="8962" max="8962" width="51.85546875" customWidth="1"/>
    <col min="8963" max="8963" width="9.5703125" customWidth="1"/>
    <col min="8964" max="8964" width="11.5703125" customWidth="1"/>
    <col min="8965" max="8965" width="12.85546875" customWidth="1"/>
    <col min="8966" max="8966" width="52.5703125" customWidth="1"/>
    <col min="8967" max="8967" width="11.42578125" bestFit="1" customWidth="1"/>
    <col min="9009" max="9009" width="6.42578125" customWidth="1"/>
    <col min="9010" max="9010" width="0" hidden="1" customWidth="1"/>
    <col min="9217" max="9217" width="9.85546875" bestFit="1" customWidth="1"/>
    <col min="9218" max="9218" width="51.85546875" customWidth="1"/>
    <col min="9219" max="9219" width="9.5703125" customWidth="1"/>
    <col min="9220" max="9220" width="11.5703125" customWidth="1"/>
    <col min="9221" max="9221" width="12.85546875" customWidth="1"/>
    <col min="9222" max="9222" width="52.5703125" customWidth="1"/>
    <col min="9223" max="9223" width="11.42578125" bestFit="1" customWidth="1"/>
    <col min="9265" max="9265" width="6.42578125" customWidth="1"/>
    <col min="9266" max="9266" width="0" hidden="1" customWidth="1"/>
    <col min="9473" max="9473" width="9.85546875" bestFit="1" customWidth="1"/>
    <col min="9474" max="9474" width="51.85546875" customWidth="1"/>
    <col min="9475" max="9475" width="9.5703125" customWidth="1"/>
    <col min="9476" max="9476" width="11.5703125" customWidth="1"/>
    <col min="9477" max="9477" width="12.85546875" customWidth="1"/>
    <col min="9478" max="9478" width="52.5703125" customWidth="1"/>
    <col min="9479" max="9479" width="11.42578125" bestFit="1" customWidth="1"/>
    <col min="9521" max="9521" width="6.42578125" customWidth="1"/>
    <col min="9522" max="9522" width="0" hidden="1" customWidth="1"/>
    <col min="9729" max="9729" width="9.85546875" bestFit="1" customWidth="1"/>
    <col min="9730" max="9730" width="51.85546875" customWidth="1"/>
    <col min="9731" max="9731" width="9.5703125" customWidth="1"/>
    <col min="9732" max="9732" width="11.5703125" customWidth="1"/>
    <col min="9733" max="9733" width="12.85546875" customWidth="1"/>
    <col min="9734" max="9734" width="52.5703125" customWidth="1"/>
    <col min="9735" max="9735" width="11.42578125" bestFit="1" customWidth="1"/>
    <col min="9777" max="9777" width="6.42578125" customWidth="1"/>
    <col min="9778" max="9778" width="0" hidden="1" customWidth="1"/>
    <col min="9985" max="9985" width="9.85546875" bestFit="1" customWidth="1"/>
    <col min="9986" max="9986" width="51.85546875" customWidth="1"/>
    <col min="9987" max="9987" width="9.5703125" customWidth="1"/>
    <col min="9988" max="9988" width="11.5703125" customWidth="1"/>
    <col min="9989" max="9989" width="12.85546875" customWidth="1"/>
    <col min="9990" max="9990" width="52.5703125" customWidth="1"/>
    <col min="9991" max="9991" width="11.42578125" bestFit="1" customWidth="1"/>
    <col min="10033" max="10033" width="6.42578125" customWidth="1"/>
    <col min="10034" max="10034" width="0" hidden="1" customWidth="1"/>
    <col min="10241" max="10241" width="9.85546875" bestFit="1" customWidth="1"/>
    <col min="10242" max="10242" width="51.85546875" customWidth="1"/>
    <col min="10243" max="10243" width="9.5703125" customWidth="1"/>
    <col min="10244" max="10244" width="11.5703125" customWidth="1"/>
    <col min="10245" max="10245" width="12.85546875" customWidth="1"/>
    <col min="10246" max="10246" width="52.5703125" customWidth="1"/>
    <col min="10247" max="10247" width="11.42578125" bestFit="1" customWidth="1"/>
    <col min="10289" max="10289" width="6.42578125" customWidth="1"/>
    <col min="10290" max="10290" width="0" hidden="1" customWidth="1"/>
    <col min="10497" max="10497" width="9.85546875" bestFit="1" customWidth="1"/>
    <col min="10498" max="10498" width="51.85546875" customWidth="1"/>
    <col min="10499" max="10499" width="9.5703125" customWidth="1"/>
    <col min="10500" max="10500" width="11.5703125" customWidth="1"/>
    <col min="10501" max="10501" width="12.85546875" customWidth="1"/>
    <col min="10502" max="10502" width="52.5703125" customWidth="1"/>
    <col min="10503" max="10503" width="11.42578125" bestFit="1" customWidth="1"/>
    <col min="10545" max="10545" width="6.42578125" customWidth="1"/>
    <col min="10546" max="10546" width="0" hidden="1" customWidth="1"/>
    <col min="10753" max="10753" width="9.85546875" bestFit="1" customWidth="1"/>
    <col min="10754" max="10754" width="51.85546875" customWidth="1"/>
    <col min="10755" max="10755" width="9.5703125" customWidth="1"/>
    <col min="10756" max="10756" width="11.5703125" customWidth="1"/>
    <col min="10757" max="10757" width="12.85546875" customWidth="1"/>
    <col min="10758" max="10758" width="52.5703125" customWidth="1"/>
    <col min="10759" max="10759" width="11.42578125" bestFit="1" customWidth="1"/>
    <col min="10801" max="10801" width="6.42578125" customWidth="1"/>
    <col min="10802" max="10802" width="0" hidden="1" customWidth="1"/>
    <col min="11009" max="11009" width="9.85546875" bestFit="1" customWidth="1"/>
    <col min="11010" max="11010" width="51.85546875" customWidth="1"/>
    <col min="11011" max="11011" width="9.5703125" customWidth="1"/>
    <col min="11012" max="11012" width="11.5703125" customWidth="1"/>
    <col min="11013" max="11013" width="12.85546875" customWidth="1"/>
    <col min="11014" max="11014" width="52.5703125" customWidth="1"/>
    <col min="11015" max="11015" width="11.42578125" bestFit="1" customWidth="1"/>
    <col min="11057" max="11057" width="6.42578125" customWidth="1"/>
    <col min="11058" max="11058" width="0" hidden="1" customWidth="1"/>
    <col min="11265" max="11265" width="9.85546875" bestFit="1" customWidth="1"/>
    <col min="11266" max="11266" width="51.85546875" customWidth="1"/>
    <col min="11267" max="11267" width="9.5703125" customWidth="1"/>
    <col min="11268" max="11268" width="11.5703125" customWidth="1"/>
    <col min="11269" max="11269" width="12.85546875" customWidth="1"/>
    <col min="11270" max="11270" width="52.5703125" customWidth="1"/>
    <col min="11271" max="11271" width="11.42578125" bestFit="1" customWidth="1"/>
    <col min="11313" max="11313" width="6.42578125" customWidth="1"/>
    <col min="11314" max="11314" width="0" hidden="1" customWidth="1"/>
    <col min="11521" max="11521" width="9.85546875" bestFit="1" customWidth="1"/>
    <col min="11522" max="11522" width="51.85546875" customWidth="1"/>
    <col min="11523" max="11523" width="9.5703125" customWidth="1"/>
    <col min="11524" max="11524" width="11.5703125" customWidth="1"/>
    <col min="11525" max="11525" width="12.85546875" customWidth="1"/>
    <col min="11526" max="11526" width="52.5703125" customWidth="1"/>
    <col min="11527" max="11527" width="11.42578125" bestFit="1" customWidth="1"/>
    <col min="11569" max="11569" width="6.42578125" customWidth="1"/>
    <col min="11570" max="11570" width="0" hidden="1" customWidth="1"/>
    <col min="11777" max="11777" width="9.85546875" bestFit="1" customWidth="1"/>
    <col min="11778" max="11778" width="51.85546875" customWidth="1"/>
    <col min="11779" max="11779" width="9.5703125" customWidth="1"/>
    <col min="11780" max="11780" width="11.5703125" customWidth="1"/>
    <col min="11781" max="11781" width="12.85546875" customWidth="1"/>
    <col min="11782" max="11782" width="52.5703125" customWidth="1"/>
    <col min="11783" max="11783" width="11.42578125" bestFit="1" customWidth="1"/>
    <col min="11825" max="11825" width="6.42578125" customWidth="1"/>
    <col min="11826" max="11826" width="0" hidden="1" customWidth="1"/>
    <col min="12033" max="12033" width="9.85546875" bestFit="1" customWidth="1"/>
    <col min="12034" max="12034" width="51.85546875" customWidth="1"/>
    <col min="12035" max="12035" width="9.5703125" customWidth="1"/>
    <col min="12036" max="12036" width="11.5703125" customWidth="1"/>
    <col min="12037" max="12037" width="12.85546875" customWidth="1"/>
    <col min="12038" max="12038" width="52.5703125" customWidth="1"/>
    <col min="12039" max="12039" width="11.42578125" bestFit="1" customWidth="1"/>
    <col min="12081" max="12081" width="6.42578125" customWidth="1"/>
    <col min="12082" max="12082" width="0" hidden="1" customWidth="1"/>
    <col min="12289" max="12289" width="9.85546875" bestFit="1" customWidth="1"/>
    <col min="12290" max="12290" width="51.85546875" customWidth="1"/>
    <col min="12291" max="12291" width="9.5703125" customWidth="1"/>
    <col min="12292" max="12292" width="11.5703125" customWidth="1"/>
    <col min="12293" max="12293" width="12.85546875" customWidth="1"/>
    <col min="12294" max="12294" width="52.5703125" customWidth="1"/>
    <col min="12295" max="12295" width="11.42578125" bestFit="1" customWidth="1"/>
    <col min="12337" max="12337" width="6.42578125" customWidth="1"/>
    <col min="12338" max="12338" width="0" hidden="1" customWidth="1"/>
    <col min="12545" max="12545" width="9.85546875" bestFit="1" customWidth="1"/>
    <col min="12546" max="12546" width="51.85546875" customWidth="1"/>
    <col min="12547" max="12547" width="9.5703125" customWidth="1"/>
    <col min="12548" max="12548" width="11.5703125" customWidth="1"/>
    <col min="12549" max="12549" width="12.85546875" customWidth="1"/>
    <col min="12550" max="12550" width="52.5703125" customWidth="1"/>
    <col min="12551" max="12551" width="11.42578125" bestFit="1" customWidth="1"/>
    <col min="12593" max="12593" width="6.42578125" customWidth="1"/>
    <col min="12594" max="12594" width="0" hidden="1" customWidth="1"/>
    <col min="12801" max="12801" width="9.85546875" bestFit="1" customWidth="1"/>
    <col min="12802" max="12802" width="51.85546875" customWidth="1"/>
    <col min="12803" max="12803" width="9.5703125" customWidth="1"/>
    <col min="12804" max="12804" width="11.5703125" customWidth="1"/>
    <col min="12805" max="12805" width="12.85546875" customWidth="1"/>
    <col min="12806" max="12806" width="52.5703125" customWidth="1"/>
    <col min="12807" max="12807" width="11.42578125" bestFit="1" customWidth="1"/>
    <col min="12849" max="12849" width="6.42578125" customWidth="1"/>
    <col min="12850" max="12850" width="0" hidden="1" customWidth="1"/>
    <col min="13057" max="13057" width="9.85546875" bestFit="1" customWidth="1"/>
    <col min="13058" max="13058" width="51.85546875" customWidth="1"/>
    <col min="13059" max="13059" width="9.5703125" customWidth="1"/>
    <col min="13060" max="13060" width="11.5703125" customWidth="1"/>
    <col min="13061" max="13061" width="12.85546875" customWidth="1"/>
    <col min="13062" max="13062" width="52.5703125" customWidth="1"/>
    <col min="13063" max="13063" width="11.42578125" bestFit="1" customWidth="1"/>
    <col min="13105" max="13105" width="6.42578125" customWidth="1"/>
    <col min="13106" max="13106" width="0" hidden="1" customWidth="1"/>
    <col min="13313" max="13313" width="9.85546875" bestFit="1" customWidth="1"/>
    <col min="13314" max="13314" width="51.85546875" customWidth="1"/>
    <col min="13315" max="13315" width="9.5703125" customWidth="1"/>
    <col min="13316" max="13316" width="11.5703125" customWidth="1"/>
    <col min="13317" max="13317" width="12.85546875" customWidth="1"/>
    <col min="13318" max="13318" width="52.5703125" customWidth="1"/>
    <col min="13319" max="13319" width="11.42578125" bestFit="1" customWidth="1"/>
    <col min="13361" max="13361" width="6.42578125" customWidth="1"/>
    <col min="13362" max="13362" width="0" hidden="1" customWidth="1"/>
    <col min="13569" max="13569" width="9.85546875" bestFit="1" customWidth="1"/>
    <col min="13570" max="13570" width="51.85546875" customWidth="1"/>
    <col min="13571" max="13571" width="9.5703125" customWidth="1"/>
    <col min="13572" max="13572" width="11.5703125" customWidth="1"/>
    <col min="13573" max="13573" width="12.85546875" customWidth="1"/>
    <col min="13574" max="13574" width="52.5703125" customWidth="1"/>
    <col min="13575" max="13575" width="11.42578125" bestFit="1" customWidth="1"/>
    <col min="13617" max="13617" width="6.42578125" customWidth="1"/>
    <col min="13618" max="13618" width="0" hidden="1" customWidth="1"/>
    <col min="13825" max="13825" width="9.85546875" bestFit="1" customWidth="1"/>
    <col min="13826" max="13826" width="51.85546875" customWidth="1"/>
    <col min="13827" max="13827" width="9.5703125" customWidth="1"/>
    <col min="13828" max="13828" width="11.5703125" customWidth="1"/>
    <col min="13829" max="13829" width="12.85546875" customWidth="1"/>
    <col min="13830" max="13830" width="52.5703125" customWidth="1"/>
    <col min="13831" max="13831" width="11.42578125" bestFit="1" customWidth="1"/>
    <col min="13873" max="13873" width="6.42578125" customWidth="1"/>
    <col min="13874" max="13874" width="0" hidden="1" customWidth="1"/>
    <col min="14081" max="14081" width="9.85546875" bestFit="1" customWidth="1"/>
    <col min="14082" max="14082" width="51.85546875" customWidth="1"/>
    <col min="14083" max="14083" width="9.5703125" customWidth="1"/>
    <col min="14084" max="14084" width="11.5703125" customWidth="1"/>
    <col min="14085" max="14085" width="12.85546875" customWidth="1"/>
    <col min="14086" max="14086" width="52.5703125" customWidth="1"/>
    <col min="14087" max="14087" width="11.42578125" bestFit="1" customWidth="1"/>
    <col min="14129" max="14129" width="6.42578125" customWidth="1"/>
    <col min="14130" max="14130" width="0" hidden="1" customWidth="1"/>
    <col min="14337" max="14337" width="9.85546875" bestFit="1" customWidth="1"/>
    <col min="14338" max="14338" width="51.85546875" customWidth="1"/>
    <col min="14339" max="14339" width="9.5703125" customWidth="1"/>
    <col min="14340" max="14340" width="11.5703125" customWidth="1"/>
    <col min="14341" max="14341" width="12.85546875" customWidth="1"/>
    <col min="14342" max="14342" width="52.5703125" customWidth="1"/>
    <col min="14343" max="14343" width="11.42578125" bestFit="1" customWidth="1"/>
    <col min="14385" max="14385" width="6.42578125" customWidth="1"/>
    <col min="14386" max="14386" width="0" hidden="1" customWidth="1"/>
    <col min="14593" max="14593" width="9.85546875" bestFit="1" customWidth="1"/>
    <col min="14594" max="14594" width="51.85546875" customWidth="1"/>
    <col min="14595" max="14595" width="9.5703125" customWidth="1"/>
    <col min="14596" max="14596" width="11.5703125" customWidth="1"/>
    <col min="14597" max="14597" width="12.85546875" customWidth="1"/>
    <col min="14598" max="14598" width="52.5703125" customWidth="1"/>
    <col min="14599" max="14599" width="11.42578125" bestFit="1" customWidth="1"/>
    <col min="14641" max="14641" width="6.42578125" customWidth="1"/>
    <col min="14642" max="14642" width="0" hidden="1" customWidth="1"/>
    <col min="14849" max="14849" width="9.85546875" bestFit="1" customWidth="1"/>
    <col min="14850" max="14850" width="51.85546875" customWidth="1"/>
    <col min="14851" max="14851" width="9.5703125" customWidth="1"/>
    <col min="14852" max="14852" width="11.5703125" customWidth="1"/>
    <col min="14853" max="14853" width="12.85546875" customWidth="1"/>
    <col min="14854" max="14854" width="52.5703125" customWidth="1"/>
    <col min="14855" max="14855" width="11.42578125" bestFit="1" customWidth="1"/>
    <col min="14897" max="14897" width="6.42578125" customWidth="1"/>
    <col min="14898" max="14898" width="0" hidden="1" customWidth="1"/>
    <col min="15105" max="15105" width="9.85546875" bestFit="1" customWidth="1"/>
    <col min="15106" max="15106" width="51.85546875" customWidth="1"/>
    <col min="15107" max="15107" width="9.5703125" customWidth="1"/>
    <col min="15108" max="15108" width="11.5703125" customWidth="1"/>
    <col min="15109" max="15109" width="12.85546875" customWidth="1"/>
    <col min="15110" max="15110" width="52.5703125" customWidth="1"/>
    <col min="15111" max="15111" width="11.42578125" bestFit="1" customWidth="1"/>
    <col min="15153" max="15153" width="6.42578125" customWidth="1"/>
    <col min="15154" max="15154" width="0" hidden="1" customWidth="1"/>
    <col min="15361" max="15361" width="9.85546875" bestFit="1" customWidth="1"/>
    <col min="15362" max="15362" width="51.85546875" customWidth="1"/>
    <col min="15363" max="15363" width="9.5703125" customWidth="1"/>
    <col min="15364" max="15364" width="11.5703125" customWidth="1"/>
    <col min="15365" max="15365" width="12.85546875" customWidth="1"/>
    <col min="15366" max="15366" width="52.5703125" customWidth="1"/>
    <col min="15367" max="15367" width="11.42578125" bestFit="1" customWidth="1"/>
    <col min="15409" max="15409" width="6.42578125" customWidth="1"/>
    <col min="15410" max="15410" width="0" hidden="1" customWidth="1"/>
    <col min="15617" max="15617" width="9.85546875" bestFit="1" customWidth="1"/>
    <col min="15618" max="15618" width="51.85546875" customWidth="1"/>
    <col min="15619" max="15619" width="9.5703125" customWidth="1"/>
    <col min="15620" max="15620" width="11.5703125" customWidth="1"/>
    <col min="15621" max="15621" width="12.85546875" customWidth="1"/>
    <col min="15622" max="15622" width="52.5703125" customWidth="1"/>
    <col min="15623" max="15623" width="11.42578125" bestFit="1" customWidth="1"/>
    <col min="15665" max="15665" width="6.42578125" customWidth="1"/>
    <col min="15666" max="15666" width="0" hidden="1" customWidth="1"/>
    <col min="15873" max="15873" width="9.85546875" bestFit="1" customWidth="1"/>
    <col min="15874" max="15874" width="51.85546875" customWidth="1"/>
    <col min="15875" max="15875" width="9.5703125" customWidth="1"/>
    <col min="15876" max="15876" width="11.5703125" customWidth="1"/>
    <col min="15877" max="15877" width="12.85546875" customWidth="1"/>
    <col min="15878" max="15878" width="52.5703125" customWidth="1"/>
    <col min="15879" max="15879" width="11.42578125" bestFit="1" customWidth="1"/>
    <col min="15921" max="15921" width="6.42578125" customWidth="1"/>
    <col min="15922" max="15922" width="0" hidden="1" customWidth="1"/>
    <col min="16129" max="16129" width="9.85546875" bestFit="1" customWidth="1"/>
    <col min="16130" max="16130" width="51.85546875" customWidth="1"/>
    <col min="16131" max="16131" width="9.5703125" customWidth="1"/>
    <col min="16132" max="16132" width="11.5703125" customWidth="1"/>
    <col min="16133" max="16133" width="12.85546875" customWidth="1"/>
    <col min="16134" max="16134" width="52.5703125" customWidth="1"/>
    <col min="16135" max="16135" width="11.42578125" bestFit="1" customWidth="1"/>
    <col min="16177" max="16177" width="6.42578125" customWidth="1"/>
    <col min="16178" max="16178" width="0" hidden="1" customWidth="1"/>
  </cols>
  <sheetData>
    <row r="1" spans="1:50" x14ac:dyDescent="0.25">
      <c r="A1" s="379" t="s">
        <v>219</v>
      </c>
      <c r="B1" s="379"/>
      <c r="C1" s="379"/>
      <c r="D1" s="379"/>
      <c r="E1" s="379"/>
    </row>
    <row r="2" spans="1:50" x14ac:dyDescent="0.25">
      <c r="C2" s="25"/>
      <c r="F2" s="26"/>
    </row>
    <row r="3" spans="1:50" s="29" customFormat="1" ht="17.25" customHeight="1" x14ac:dyDescent="0.2">
      <c r="A3" s="380" t="s">
        <v>220</v>
      </c>
      <c r="B3" s="377" t="s">
        <v>19</v>
      </c>
      <c r="C3" s="377" t="s">
        <v>20</v>
      </c>
      <c r="D3" s="377" t="s">
        <v>21</v>
      </c>
      <c r="E3" s="378"/>
      <c r="F3" s="377" t="s">
        <v>221</v>
      </c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0" s="29" customFormat="1" ht="12" customHeight="1" x14ac:dyDescent="0.2">
      <c r="A4" s="380"/>
      <c r="B4" s="377"/>
      <c r="C4" s="377"/>
      <c r="D4" s="377" t="s">
        <v>222</v>
      </c>
      <c r="E4" s="377" t="s">
        <v>223</v>
      </c>
      <c r="F4" s="377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0" s="29" customFormat="1" ht="8.25" customHeight="1" x14ac:dyDescent="0.2">
      <c r="A5" s="380"/>
      <c r="B5" s="377"/>
      <c r="C5" s="377"/>
      <c r="D5" s="378"/>
      <c r="E5" s="378"/>
      <c r="F5" s="377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1:50" s="29" customFormat="1" ht="16.5" customHeight="1" x14ac:dyDescent="0.2">
      <c r="A6" s="30"/>
      <c r="B6" s="31" t="s">
        <v>224</v>
      </c>
      <c r="C6" s="32" t="s">
        <v>30</v>
      </c>
      <c r="D6" s="33">
        <f>D7+D14+D15+D16+D17+D18+D19</f>
        <v>475561.57659109146</v>
      </c>
      <c r="E6" s="33">
        <f>E7+E14+E15+E16+E17+E18+E19</f>
        <v>590381.00267907721</v>
      </c>
      <c r="F6" s="34"/>
      <c r="G6" s="3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ht="29.25" customHeight="1" x14ac:dyDescent="0.25">
      <c r="A7" s="36" t="s">
        <v>225</v>
      </c>
      <c r="B7" s="37" t="s">
        <v>226</v>
      </c>
      <c r="C7" s="38" t="s">
        <v>30</v>
      </c>
      <c r="D7" s="39">
        <f>SUM(D8:D10)</f>
        <v>206480.7554424323</v>
      </c>
      <c r="E7" s="39">
        <f>SUM(E8:E10)</f>
        <v>246851.82909000001</v>
      </c>
      <c r="F7" s="40" t="s">
        <v>227</v>
      </c>
      <c r="G7" s="35"/>
    </row>
    <row r="8" spans="1:50" x14ac:dyDescent="0.25">
      <c r="A8" s="41" t="s">
        <v>228</v>
      </c>
      <c r="B8" s="42" t="s">
        <v>229</v>
      </c>
      <c r="C8" s="43" t="s">
        <v>30</v>
      </c>
      <c r="D8" s="44">
        <v>39241.551789581245</v>
      </c>
      <c r="E8" s="44">
        <v>50942.646079999999</v>
      </c>
      <c r="F8" s="381" t="s">
        <v>230</v>
      </c>
      <c r="G8" s="35"/>
    </row>
    <row r="9" spans="1:50" ht="33" customHeight="1" x14ac:dyDescent="0.25">
      <c r="A9" s="41" t="s">
        <v>231</v>
      </c>
      <c r="B9" s="42" t="s">
        <v>232</v>
      </c>
      <c r="C9" s="43" t="s">
        <v>30</v>
      </c>
      <c r="D9" s="44">
        <v>34449.082953551078</v>
      </c>
      <c r="E9" s="44">
        <v>55636.303160000003</v>
      </c>
      <c r="F9" s="382"/>
      <c r="G9" s="35"/>
    </row>
    <row r="10" spans="1:50" x14ac:dyDescent="0.25">
      <c r="A10" s="36" t="s">
        <v>233</v>
      </c>
      <c r="B10" s="45" t="s">
        <v>234</v>
      </c>
      <c r="C10" s="38" t="s">
        <v>30</v>
      </c>
      <c r="D10" s="39">
        <f>11955.2167628102+D11+D12+D13</f>
        <v>132790.12069929999</v>
      </c>
      <c r="E10" s="39">
        <f>20114.15701+E11+E12+E13</f>
        <v>140272.87985</v>
      </c>
      <c r="F10" s="46"/>
      <c r="G10" s="35"/>
    </row>
    <row r="11" spans="1:50" hidden="1" x14ac:dyDescent="0.25">
      <c r="A11" s="47"/>
      <c r="B11" s="48" t="s">
        <v>235</v>
      </c>
      <c r="C11" s="49" t="s">
        <v>30</v>
      </c>
      <c r="D11" s="50">
        <v>2222.3666994383125</v>
      </c>
      <c r="E11" s="50">
        <v>8134.9661799999994</v>
      </c>
      <c r="F11" s="51"/>
      <c r="G11" s="35"/>
      <c r="H11" s="35"/>
    </row>
    <row r="12" spans="1:50" hidden="1" x14ac:dyDescent="0.25">
      <c r="A12" s="47"/>
      <c r="B12" s="48" t="s">
        <v>236</v>
      </c>
      <c r="C12" s="49" t="s">
        <v>30</v>
      </c>
      <c r="D12" s="50">
        <v>73099.526347500185</v>
      </c>
      <c r="E12" s="50">
        <v>40404.235430000001</v>
      </c>
      <c r="F12" s="51"/>
      <c r="G12" s="35"/>
    </row>
    <row r="13" spans="1:50" hidden="1" x14ac:dyDescent="0.25">
      <c r="A13" s="47"/>
      <c r="B13" s="48" t="s">
        <v>237</v>
      </c>
      <c r="C13" s="49" t="s">
        <v>30</v>
      </c>
      <c r="D13" s="50">
        <v>45513.010889551297</v>
      </c>
      <c r="E13" s="50">
        <v>71619.521229999998</v>
      </c>
      <c r="F13" s="51"/>
      <c r="G13" s="35"/>
    </row>
    <row r="14" spans="1:50" ht="38.25" customHeight="1" x14ac:dyDescent="0.25">
      <c r="A14" s="41" t="s">
        <v>238</v>
      </c>
      <c r="B14" s="52" t="s">
        <v>239</v>
      </c>
      <c r="C14" s="43" t="s">
        <v>30</v>
      </c>
      <c r="D14" s="44">
        <v>27535.774781450804</v>
      </c>
      <c r="E14" s="44">
        <v>38943.727750000005</v>
      </c>
      <c r="F14" s="53" t="s">
        <v>240</v>
      </c>
      <c r="G14" s="35"/>
    </row>
    <row r="15" spans="1:50" ht="84" customHeight="1" x14ac:dyDescent="0.25">
      <c r="A15" s="41" t="s">
        <v>241</v>
      </c>
      <c r="B15" s="54" t="s">
        <v>242</v>
      </c>
      <c r="C15" s="43" t="s">
        <v>30</v>
      </c>
      <c r="D15" s="55">
        <v>13056.100362098998</v>
      </c>
      <c r="E15" s="55">
        <v>21075.25434</v>
      </c>
      <c r="F15" s="46" t="s">
        <v>243</v>
      </c>
      <c r="G15" s="35"/>
    </row>
    <row r="16" spans="1:50" ht="26.25" customHeight="1" x14ac:dyDescent="0.25">
      <c r="A16" s="41" t="s">
        <v>244</v>
      </c>
      <c r="B16" s="52" t="s">
        <v>245</v>
      </c>
      <c r="C16" s="43" t="s">
        <v>30</v>
      </c>
      <c r="D16" s="44">
        <v>5775.0433364855926</v>
      </c>
      <c r="E16" s="44">
        <v>10893.52211</v>
      </c>
      <c r="F16" s="46" t="s">
        <v>227</v>
      </c>
      <c r="G16" s="35"/>
    </row>
    <row r="17" spans="1:50" ht="24.75" x14ac:dyDescent="0.25">
      <c r="A17" s="41" t="s">
        <v>246</v>
      </c>
      <c r="B17" s="52" t="s">
        <v>247</v>
      </c>
      <c r="C17" s="43" t="s">
        <v>30</v>
      </c>
      <c r="D17" s="44">
        <v>34129.157499850626</v>
      </c>
      <c r="E17" s="44">
        <v>73602.890819077176</v>
      </c>
      <c r="F17" s="53" t="s">
        <v>248</v>
      </c>
      <c r="G17" s="35"/>
    </row>
    <row r="18" spans="1:50" ht="20.25" customHeight="1" x14ac:dyDescent="0.25">
      <c r="A18" s="41" t="s">
        <v>249</v>
      </c>
      <c r="B18" s="52" t="s">
        <v>250</v>
      </c>
      <c r="C18" s="43" t="s">
        <v>30</v>
      </c>
      <c r="D18" s="44">
        <v>6033.2995548394738</v>
      </c>
      <c r="E18" s="44">
        <v>10611.748049999998</v>
      </c>
      <c r="F18" s="56" t="s">
        <v>251</v>
      </c>
      <c r="G18" s="35"/>
    </row>
    <row r="19" spans="1:50" ht="26.25" customHeight="1" x14ac:dyDescent="0.25">
      <c r="A19" s="36" t="s">
        <v>252</v>
      </c>
      <c r="B19" s="45" t="s">
        <v>253</v>
      </c>
      <c r="C19" s="57" t="s">
        <v>254</v>
      </c>
      <c r="D19" s="39">
        <f>154494.816988526+28056.6286254076</f>
        <v>182551.44561393361</v>
      </c>
      <c r="E19" s="39">
        <f>132809.24037+55592.79015</f>
        <v>188402.03052000003</v>
      </c>
      <c r="F19" s="46"/>
      <c r="G19" s="35"/>
    </row>
    <row r="20" spans="1:50" x14ac:dyDescent="0.25">
      <c r="D20" s="58"/>
      <c r="E20" s="58"/>
    </row>
    <row r="21" spans="1:50" x14ac:dyDescent="0.25">
      <c r="G21" s="35"/>
    </row>
    <row r="22" spans="1:50" x14ac:dyDescent="0.25">
      <c r="A22" s="379" t="s">
        <v>255</v>
      </c>
      <c r="B22" s="379"/>
      <c r="C22" s="379"/>
      <c r="D22" s="379"/>
      <c r="E22" s="379"/>
    </row>
    <row r="23" spans="1:50" x14ac:dyDescent="0.25">
      <c r="A23" s="380" t="s">
        <v>220</v>
      </c>
      <c r="B23" s="377" t="s">
        <v>19</v>
      </c>
      <c r="C23" s="377" t="s">
        <v>20</v>
      </c>
      <c r="D23" s="377" t="str">
        <f>D3</f>
        <v>2021 год</v>
      </c>
      <c r="E23" s="378"/>
      <c r="F23" s="377" t="s">
        <v>221</v>
      </c>
    </row>
    <row r="24" spans="1:50" s="29" customFormat="1" ht="14.25" customHeight="1" x14ac:dyDescent="0.2">
      <c r="A24" s="380"/>
      <c r="B24" s="377"/>
      <c r="C24" s="377"/>
      <c r="D24" s="377" t="s">
        <v>222</v>
      </c>
      <c r="E24" s="377" t="s">
        <v>223</v>
      </c>
      <c r="F24" s="377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</row>
    <row r="25" spans="1:50" s="29" customFormat="1" ht="3.75" customHeight="1" x14ac:dyDescent="0.2">
      <c r="A25" s="380"/>
      <c r="B25" s="377"/>
      <c r="C25" s="377"/>
      <c r="D25" s="378"/>
      <c r="E25" s="378"/>
      <c r="F25" s="377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</row>
    <row r="26" spans="1:50" s="29" customFormat="1" ht="21" customHeight="1" x14ac:dyDescent="0.25">
      <c r="A26" s="59"/>
      <c r="B26" s="60" t="s">
        <v>256</v>
      </c>
      <c r="C26" s="61" t="s">
        <v>254</v>
      </c>
      <c r="D26" s="62">
        <f>D27+D28+D29+D30+D31+D32+D33+D34+D35</f>
        <v>2522414.6148840566</v>
      </c>
      <c r="E26" s="62">
        <f>E27+E28+E29+E30+E31+E32+E33+E34+E35</f>
        <v>3384914.8531865678</v>
      </c>
      <c r="F26" s="63"/>
      <c r="G26" s="35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</row>
    <row r="27" spans="1:50" ht="15.75" customHeight="1" x14ac:dyDescent="0.25">
      <c r="A27" s="41" t="s">
        <v>225</v>
      </c>
      <c r="B27" s="64" t="s">
        <v>257</v>
      </c>
      <c r="C27" s="65" t="s">
        <v>254</v>
      </c>
      <c r="D27" s="66">
        <v>2154046.95431602</v>
      </c>
      <c r="E27" s="66">
        <v>2124784.2362599997</v>
      </c>
      <c r="F27" s="63"/>
      <c r="G27" s="35"/>
    </row>
    <row r="28" spans="1:50" ht="54" customHeight="1" x14ac:dyDescent="0.25">
      <c r="A28" s="41" t="s">
        <v>238</v>
      </c>
      <c r="B28" s="64" t="s">
        <v>258</v>
      </c>
      <c r="C28" s="65" t="s">
        <v>254</v>
      </c>
      <c r="D28" s="67">
        <v>199938.27638</v>
      </c>
      <c r="E28" s="67">
        <v>124997.41476</v>
      </c>
      <c r="F28" s="68" t="s">
        <v>259</v>
      </c>
      <c r="G28" s="35"/>
    </row>
    <row r="29" spans="1:50" ht="19.5" customHeight="1" x14ac:dyDescent="0.25">
      <c r="A29" s="41" t="s">
        <v>241</v>
      </c>
      <c r="B29" s="64" t="s">
        <v>260</v>
      </c>
      <c r="C29" s="65" t="s">
        <v>254</v>
      </c>
      <c r="D29" s="67">
        <v>205.53</v>
      </c>
      <c r="E29" s="67">
        <v>176.28643</v>
      </c>
      <c r="F29" s="63"/>
      <c r="G29" s="35"/>
    </row>
    <row r="30" spans="1:50" ht="48" x14ac:dyDescent="0.25">
      <c r="A30" s="41" t="s">
        <v>244</v>
      </c>
      <c r="B30" s="64" t="s">
        <v>261</v>
      </c>
      <c r="C30" s="65" t="s">
        <v>254</v>
      </c>
      <c r="D30" s="69">
        <v>0</v>
      </c>
      <c r="E30" s="70">
        <v>15127.202660922821</v>
      </c>
      <c r="F30" s="68" t="s">
        <v>262</v>
      </c>
      <c r="G30" s="35"/>
    </row>
    <row r="31" spans="1:50" ht="39" customHeight="1" x14ac:dyDescent="0.25">
      <c r="A31" s="41" t="s">
        <v>246</v>
      </c>
      <c r="B31" s="64" t="s">
        <v>263</v>
      </c>
      <c r="C31" s="65" t="s">
        <v>254</v>
      </c>
      <c r="D31" s="69">
        <v>72519.369984236895</v>
      </c>
      <c r="E31" s="70">
        <v>16055.721000000001</v>
      </c>
      <c r="F31" s="68" t="s">
        <v>264</v>
      </c>
      <c r="G31" s="35"/>
    </row>
    <row r="32" spans="1:50" ht="96" customHeight="1" x14ac:dyDescent="0.25">
      <c r="A32" s="41" t="s">
        <v>249</v>
      </c>
      <c r="B32" s="71" t="s">
        <v>265</v>
      </c>
      <c r="C32" s="72" t="s">
        <v>254</v>
      </c>
      <c r="D32" s="69">
        <v>76442.47</v>
      </c>
      <c r="E32" s="67">
        <v>117696.75230000001</v>
      </c>
      <c r="F32" s="73" t="s">
        <v>266</v>
      </c>
      <c r="G32" s="35"/>
    </row>
    <row r="33" spans="1:9" ht="36.75" x14ac:dyDescent="0.25">
      <c r="A33" s="41" t="s">
        <v>252</v>
      </c>
      <c r="B33" s="71" t="s">
        <v>267</v>
      </c>
      <c r="C33" s="65" t="s">
        <v>254</v>
      </c>
      <c r="D33" s="74">
        <v>0</v>
      </c>
      <c r="E33" s="75">
        <v>6867.6669400000001</v>
      </c>
      <c r="F33" s="53" t="s">
        <v>268</v>
      </c>
      <c r="G33" s="35"/>
    </row>
    <row r="34" spans="1:9" ht="25.5" x14ac:dyDescent="0.25">
      <c r="A34" s="41" t="s">
        <v>269</v>
      </c>
      <c r="B34" s="71" t="s">
        <v>270</v>
      </c>
      <c r="C34" s="65" t="s">
        <v>254</v>
      </c>
      <c r="D34" s="39">
        <v>6770.3</v>
      </c>
      <c r="E34" s="39">
        <v>12644.825590000002</v>
      </c>
      <c r="F34" s="53" t="s">
        <v>227</v>
      </c>
      <c r="G34" s="35"/>
      <c r="I34" s="58"/>
    </row>
    <row r="35" spans="1:9" ht="16.5" customHeight="1" x14ac:dyDescent="0.25">
      <c r="A35" s="41" t="s">
        <v>271</v>
      </c>
      <c r="B35" s="71" t="s">
        <v>272</v>
      </c>
      <c r="C35" s="65" t="s">
        <v>254</v>
      </c>
      <c r="D35" s="39">
        <f>D36+D37+D38+D41</f>
        <v>12491.714203799447</v>
      </c>
      <c r="E35" s="39">
        <f>E36+E37+E38+E39+E40+E41</f>
        <v>966564.74724564573</v>
      </c>
      <c r="F35" s="63"/>
      <c r="G35" s="35"/>
    </row>
    <row r="36" spans="1:9" ht="36.75" x14ac:dyDescent="0.25">
      <c r="A36" s="41" t="s">
        <v>273</v>
      </c>
      <c r="B36" s="76" t="s">
        <v>274</v>
      </c>
      <c r="C36" s="65" t="s">
        <v>254</v>
      </c>
      <c r="D36" s="77">
        <v>691.47239263803681</v>
      </c>
      <c r="E36" s="67">
        <v>2857.7266100000002</v>
      </c>
      <c r="F36" s="53" t="s">
        <v>275</v>
      </c>
      <c r="G36" s="35"/>
    </row>
    <row r="37" spans="1:9" ht="25.5" x14ac:dyDescent="0.25">
      <c r="A37" s="41" t="s">
        <v>276</v>
      </c>
      <c r="B37" s="76" t="s">
        <v>277</v>
      </c>
      <c r="C37" s="65" t="s">
        <v>254</v>
      </c>
      <c r="D37" s="77">
        <v>2387.98</v>
      </c>
      <c r="E37" s="67">
        <v>337.43142504584398</v>
      </c>
      <c r="F37" s="78" t="s">
        <v>278</v>
      </c>
      <c r="G37" s="35"/>
    </row>
    <row r="38" spans="1:9" ht="53.25" customHeight="1" x14ac:dyDescent="0.25">
      <c r="A38" s="41" t="s">
        <v>279</v>
      </c>
      <c r="B38" s="76" t="s">
        <v>280</v>
      </c>
      <c r="C38" s="65" t="s">
        <v>254</v>
      </c>
      <c r="D38" s="77">
        <v>9412.2618111614102</v>
      </c>
      <c r="E38" s="67">
        <v>4885.0218605999999</v>
      </c>
      <c r="F38" s="78" t="s">
        <v>281</v>
      </c>
      <c r="G38" s="35"/>
    </row>
    <row r="39" spans="1:9" ht="40.5" customHeight="1" x14ac:dyDescent="0.25">
      <c r="A39" s="41" t="s">
        <v>282</v>
      </c>
      <c r="B39" s="79" t="s">
        <v>283</v>
      </c>
      <c r="C39" s="65" t="s">
        <v>254</v>
      </c>
      <c r="D39" s="77">
        <v>0</v>
      </c>
      <c r="E39" s="67">
        <v>19047.969000000001</v>
      </c>
      <c r="F39" s="78" t="s">
        <v>284</v>
      </c>
      <c r="G39" s="35"/>
    </row>
    <row r="40" spans="1:9" ht="61.5" customHeight="1" x14ac:dyDescent="0.25">
      <c r="A40" s="41" t="s">
        <v>285</v>
      </c>
      <c r="B40" s="79" t="s">
        <v>286</v>
      </c>
      <c r="C40" s="65" t="s">
        <v>254</v>
      </c>
      <c r="D40" s="77">
        <v>0</v>
      </c>
      <c r="E40" s="67">
        <v>79266.569000000003</v>
      </c>
      <c r="F40" s="78" t="s">
        <v>287</v>
      </c>
      <c r="G40" s="35"/>
    </row>
    <row r="41" spans="1:9" ht="48" customHeight="1" x14ac:dyDescent="0.25">
      <c r="A41" s="41" t="s">
        <v>288</v>
      </c>
      <c r="B41" s="76" t="s">
        <v>289</v>
      </c>
      <c r="C41" s="65" t="s">
        <v>254</v>
      </c>
      <c r="D41" s="74">
        <v>0</v>
      </c>
      <c r="E41" s="75">
        <v>860170.02934999985</v>
      </c>
      <c r="F41" s="53" t="s">
        <v>290</v>
      </c>
    </row>
  </sheetData>
  <protectedRanges>
    <protectedRange sqref="D33" name="Диапазон1_3_3_1"/>
    <protectedRange sqref="D34:D41" name="Диапазон1_3_11_1"/>
  </protectedRanges>
  <mergeCells count="17">
    <mergeCell ref="F8:F9"/>
    <mergeCell ref="A22:E22"/>
    <mergeCell ref="A23:A25"/>
    <mergeCell ref="B23:B25"/>
    <mergeCell ref="C23:C25"/>
    <mergeCell ref="D23:E23"/>
    <mergeCell ref="F23:F25"/>
    <mergeCell ref="D24:D25"/>
    <mergeCell ref="E24:E25"/>
    <mergeCell ref="F3:F5"/>
    <mergeCell ref="D4:D5"/>
    <mergeCell ref="E4:E5"/>
    <mergeCell ref="A1:E1"/>
    <mergeCell ref="A3:A5"/>
    <mergeCell ref="B3:B5"/>
    <mergeCell ref="C3:C5"/>
    <mergeCell ref="D3:E3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расшифровки</vt:lpstr>
      <vt:lpstr>Лист1!Область_печати</vt:lpstr>
      <vt:lpstr>расшифровки!Область_печати</vt:lpstr>
    </vt:vector>
  </TitlesOfParts>
  <Company>MRSK-YUGA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Бурлуцкая Евгения Вадимовна</dc:creator>
  <cp:lastModifiedBy>Латушко Вера</cp:lastModifiedBy>
  <cp:lastPrinted>2022-03-25T05:18:11Z</cp:lastPrinted>
  <dcterms:created xsi:type="dcterms:W3CDTF">2022-03-25T05:15:03Z</dcterms:created>
  <dcterms:modified xsi:type="dcterms:W3CDTF">2022-03-31T13:04:21Z</dcterms:modified>
</cp:coreProperties>
</file>